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RLOP dokumenty pracowników GZ\Maria - urlop\1_SEK_sprzedaż energii\platforma\"/>
    </mc:Choice>
  </mc:AlternateContent>
  <xr:revisionPtr revIDLastSave="0" documentId="8_{7B000358-C81D-4DBD-8CA1-C77D3689031A}" xr6:coauthVersionLast="47" xr6:coauthVersionMax="47" xr10:uidLastSave="{00000000-0000-0000-0000-000000000000}"/>
  <bookViews>
    <workbookView xWindow="-120" yWindow="-120" windowWidth="29040" windowHeight="15720" xr2:uid="{F9DA8020-3B5F-415A-ADB6-FE34395037D8}"/>
  </bookViews>
  <sheets>
    <sheet name="Arkusz1" sheetId="1" r:id="rId1"/>
  </sheets>
  <definedNames>
    <definedName name="_Hlk131410034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16" i="1" s="1"/>
  <c r="I15" i="1"/>
  <c r="D15" i="1"/>
  <c r="C30" i="1" l="1"/>
  <c r="D12" i="1"/>
  <c r="I12" i="1"/>
  <c r="L26" i="1" l="1"/>
  <c r="J26" i="1"/>
  <c r="D13" i="1"/>
  <c r="I30" i="1" l="1"/>
  <c r="I16" i="1"/>
  <c r="I13" i="1"/>
  <c r="I14" i="1" s="1"/>
  <c r="D14" i="1"/>
  <c r="F14" i="1" s="1"/>
  <c r="F26" i="1"/>
  <c r="G23" i="1"/>
  <c r="K14" i="1" l="1"/>
</calcChain>
</file>

<file path=xl/sharedStrings.xml><?xml version="1.0" encoding="utf-8"?>
<sst xmlns="http://schemas.openxmlformats.org/spreadsheetml/2006/main" count="62" uniqueCount="37">
  <si>
    <t>Na potrzeby własne</t>
  </si>
  <si>
    <t>Na potrzeby Klientów Zamawiającego</t>
  </si>
  <si>
    <t>Razem</t>
  </si>
  <si>
    <t>Prowizja</t>
  </si>
  <si>
    <t>Wartość</t>
  </si>
  <si>
    <t>Przeznaczenie</t>
  </si>
  <si>
    <t>Wolumen [MWh]</t>
  </si>
  <si>
    <t>PPE własne Zamawiającego</t>
  </si>
  <si>
    <t>Dla Wykonawcy</t>
  </si>
  <si>
    <t>Część</t>
  </si>
  <si>
    <t>Zapotrzebowanie Klientów Zamawiającego [MWh]</t>
  </si>
  <si>
    <t>Wypełnić należy tylko żółte pola wprowadzając wielkości prowizji</t>
  </si>
  <si>
    <t>#</t>
  </si>
  <si>
    <t>Energia zakupiona od Wykonawcy</t>
  </si>
  <si>
    <t>Energia wprowadzona do sieci</t>
  </si>
  <si>
    <t>Na potrzeby PPE Zamawiającego</t>
  </si>
  <si>
    <t>PWRB</t>
  </si>
  <si>
    <t>PORB</t>
  </si>
  <si>
    <t>PWRDN</t>
  </si>
  <si>
    <t>PORDN</t>
  </si>
  <si>
    <t>PWO</t>
  </si>
  <si>
    <t>PZUSE</t>
  </si>
  <si>
    <t>P</t>
  </si>
  <si>
    <t>OBH (Usługa POB)</t>
  </si>
  <si>
    <t>PW (Prowizje)</t>
  </si>
  <si>
    <t>SZACOWANY OBRÓT ENERGIĄ ELEKTRYCZNĄ</t>
  </si>
  <si>
    <t>KOSZTY KOLOROWANIA</t>
  </si>
  <si>
    <t>KOSZT ZAKUPU ENERGII</t>
  </si>
  <si>
    <t>PRZY MAKSYMALNYM ZAKUPIE ENERGII</t>
  </si>
  <si>
    <t>EWO, EZUSE</t>
  </si>
  <si>
    <t>MAKSYMALNY OBRÓT ENERGIĄ ELEKTRYCZNĄ</t>
  </si>
  <si>
    <t>WARTOŚĆ ZAMÓWIENIA</t>
  </si>
  <si>
    <t>PRZY SZACUNKOWYM ZAKUPIE ENERGII</t>
  </si>
  <si>
    <t>ORIENTACYJNA CENA ZAKUPU EE OD WYKONAWCY (MWh)</t>
  </si>
  <si>
    <t>ORIENTACYJNY KOSZT KOLOROWANIA (MWh)</t>
  </si>
  <si>
    <t>BRANA POD UWAGĘ!</t>
  </si>
  <si>
    <t>INFORMACYJNIE!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</si>
</sst>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 val="singleAccounting"/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45">
        <stop position="0">
          <color theme="0"/>
        </stop>
        <stop position="1">
          <color theme="3" tint="0.59999389629810485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9" fontId="0" fillId="3" borderId="6" xfId="1" applyFont="1" applyFill="1" applyBorder="1"/>
    <xf numFmtId="0" fontId="2" fillId="6" borderId="5" xfId="0" applyFont="1" applyFill="1" applyBorder="1"/>
    <xf numFmtId="44" fontId="0" fillId="0" borderId="0" xfId="0" applyNumberFormat="1"/>
    <xf numFmtId="4" fontId="6" fillId="0" borderId="0" xfId="0" applyNumberFormat="1" applyFont="1"/>
    <xf numFmtId="0" fontId="0" fillId="2" borderId="1" xfId="0" applyFill="1" applyBorder="1" applyProtection="1">
      <protection locked="0"/>
    </xf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19" xfId="0" applyFont="1" applyFill="1" applyBorder="1"/>
    <xf numFmtId="0" fontId="0" fillId="2" borderId="20" xfId="0" applyFill="1" applyBorder="1" applyProtection="1">
      <protection locked="0"/>
    </xf>
    <xf numFmtId="9" fontId="0" fillId="3" borderId="21" xfId="1" applyFont="1" applyFill="1" applyBorder="1"/>
    <xf numFmtId="0" fontId="3" fillId="6" borderId="12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0" fontId="3" fillId="6" borderId="8" xfId="0" applyFont="1" applyFill="1" applyBorder="1"/>
    <xf numFmtId="4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4" fontId="2" fillId="4" borderId="20" xfId="0" applyNumberFormat="1" applyFont="1" applyFill="1" applyBorder="1" applyAlignment="1">
      <alignment horizontal="center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" fontId="2" fillId="4" borderId="21" xfId="0" applyNumberFormat="1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wrapText="1"/>
    </xf>
    <xf numFmtId="164" fontId="8" fillId="0" borderId="0" xfId="0" applyNumberFormat="1" applyFont="1"/>
    <xf numFmtId="0" fontId="7" fillId="9" borderId="0" xfId="0" applyFont="1" applyFill="1" applyAlignment="1">
      <alignment horizontal="center" vertical="center" wrapText="1"/>
    </xf>
    <xf numFmtId="0" fontId="6" fillId="9" borderId="0" xfId="0" applyFont="1" applyFill="1"/>
    <xf numFmtId="4" fontId="6" fillId="9" borderId="0" xfId="0" applyNumberFormat="1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164" fontId="0" fillId="4" borderId="20" xfId="0" applyNumberFormat="1" applyFill="1" applyBorder="1" applyProtection="1">
      <protection locked="0"/>
    </xf>
    <xf numFmtId="0" fontId="2" fillId="10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0" fillId="7" borderId="23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44" fontId="9" fillId="10" borderId="28" xfId="0" applyNumberFormat="1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44" fontId="0" fillId="8" borderId="28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2" fontId="2" fillId="4" borderId="25" xfId="0" applyNumberFormat="1" applyFont="1" applyFill="1" applyBorder="1" applyAlignment="1">
      <alignment horizontal="center"/>
    </xf>
    <xf numFmtId="2" fontId="2" fillId="4" borderId="26" xfId="0" applyNumberFormat="1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44" fontId="4" fillId="5" borderId="22" xfId="2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2" borderId="7" xfId="0" applyFill="1" applyBorder="1" applyAlignment="1">
      <alignment horizontal="right" vertical="top"/>
    </xf>
    <xf numFmtId="0" fontId="0" fillId="2" borderId="14" xfId="0" applyFill="1" applyBorder="1" applyAlignment="1">
      <alignment horizontal="right" vertical="top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137161</xdr:rowOff>
    </xdr:from>
    <xdr:ext cx="6347460" cy="15468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F14FF79-4495-6396-021D-C391C05E6147}"/>
            </a:ext>
          </a:extLst>
        </xdr:cNvPr>
        <xdr:cNvSpPr txBox="1"/>
      </xdr:nvSpPr>
      <xdr:spPr>
        <a:xfrm>
          <a:off x="4739640" y="137161"/>
          <a:ext cx="6347460" cy="1546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/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Zakup przez Wykonawcę energii elektrycznej wytworzonej przez źródło wytwórcze o łącznej mocy zainstalowanej 13,8 MW zlokalizowanej na terenie Zakładu Termicznego Przekształcania Odpadów komunalnych (ZTPOK) w Bydgoszczy przy ul. Ernsta Petersona 22, w całkowitej ilości jaka zostanie dostarczona do sieci dystrybucyjnej, celem jej dalszej odsprzedaży na Rynku Bilansującym (RB)</a:t>
          </a:r>
          <a:r>
            <a:rPr lang="pl-PL" sz="9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lub</a:t>
          </a: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Rynku Dnia Następnego (RDN) </a:t>
          </a:r>
        </a:p>
        <a:p>
          <a:pPr lvl="0"/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Sprzedaż energii elektrycznej na potrzeby własne ZTPOK a także 8 PPE własnych Zamawiającego oraz potrzeby Klientów Zamawiającego podczas przerw w produkcji po cenach: Rynku Bilansującego (RB), Rynku Dnia Następnego (RDN)</a:t>
          </a:r>
        </a:p>
        <a:p>
          <a:pPr lvl="0"/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Zapewnienie przez Wykonawcę bilansowania handlowego energii elektrycznej MDD OSD</a:t>
          </a:r>
          <a:r>
            <a:rPr lang="pl-PL" sz="9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oraz energii na potrzeby własne Zamawiającego</a:t>
          </a:r>
          <a:r>
            <a:rPr lang="pl-PL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endParaRPr lang="pl-PL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Doraźne zgłaszanie nowych PPE Klientów Zamawiającego w trakcie obowiązywania umowy (Nie dotyczy punktów należących do Zamawiającego)</a:t>
          </a:r>
        </a:p>
        <a:p>
          <a:pPr lvl="0"/>
          <a:endParaRPr lang="pl-PL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pl-PL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pl-PL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pl-PL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900">
            <a:effectLst/>
          </a:endParaRPr>
        </a:p>
        <a:p>
          <a:pPr lvl="0"/>
          <a:endParaRPr lang="pl-PL" sz="900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DE46-B51A-4419-948E-A20A204A398B}">
  <sheetPr>
    <pageSetUpPr fitToPage="1"/>
  </sheetPr>
  <dimension ref="C1:N30"/>
  <sheetViews>
    <sheetView showGridLines="0" tabSelected="1" workbookViewId="0">
      <selection activeCell="G10" sqref="G10"/>
    </sheetView>
  </sheetViews>
  <sheetFormatPr defaultRowHeight="15" x14ac:dyDescent="0.25"/>
  <cols>
    <col min="3" max="3" width="23.28515625" customWidth="1"/>
    <col min="4" max="5" width="16.28515625" customWidth="1"/>
    <col min="6" max="6" width="20.42578125" customWidth="1"/>
    <col min="7" max="7" width="16.28515625" customWidth="1"/>
    <col min="8" max="8" width="27" customWidth="1"/>
    <col min="9" max="9" width="14.42578125" customWidth="1"/>
    <col min="10" max="10" width="8.85546875" customWidth="1"/>
    <col min="11" max="11" width="21.85546875" customWidth="1"/>
  </cols>
  <sheetData>
    <row r="1" spans="3:11" ht="15.75" thickBot="1" x14ac:dyDescent="0.3"/>
    <row r="2" spans="3:11" ht="18" customHeight="1" x14ac:dyDescent="0.25">
      <c r="C2" s="12" t="s">
        <v>3</v>
      </c>
      <c r="D2" s="13" t="s">
        <v>4</v>
      </c>
      <c r="E2" s="14" t="s">
        <v>9</v>
      </c>
    </row>
    <row r="3" spans="3:11" x14ac:dyDescent="0.25">
      <c r="C3" s="3" t="s">
        <v>16</v>
      </c>
      <c r="D3" s="6"/>
      <c r="E3" s="2">
        <v>0.1</v>
      </c>
    </row>
    <row r="4" spans="3:11" x14ac:dyDescent="0.25">
      <c r="C4" s="3" t="s">
        <v>17</v>
      </c>
      <c r="D4" s="6"/>
      <c r="E4" s="2">
        <v>0.8</v>
      </c>
    </row>
    <row r="5" spans="3:11" x14ac:dyDescent="0.25">
      <c r="C5" s="3" t="s">
        <v>18</v>
      </c>
      <c r="D5" s="6"/>
      <c r="E5" s="2">
        <v>0.8</v>
      </c>
    </row>
    <row r="6" spans="3:11" x14ac:dyDescent="0.25">
      <c r="C6" s="3" t="s">
        <v>19</v>
      </c>
      <c r="D6" s="6"/>
      <c r="E6" s="2">
        <v>0.1</v>
      </c>
    </row>
    <row r="7" spans="3:11" x14ac:dyDescent="0.25">
      <c r="C7" s="3" t="s">
        <v>20</v>
      </c>
      <c r="D7" s="6"/>
      <c r="E7" s="2">
        <v>0.9</v>
      </c>
      <c r="G7" s="4"/>
    </row>
    <row r="8" spans="3:11" ht="15.75" thickBot="1" x14ac:dyDescent="0.3">
      <c r="C8" s="15" t="s">
        <v>21</v>
      </c>
      <c r="D8" s="16"/>
      <c r="E8" s="17">
        <v>0.1</v>
      </c>
    </row>
    <row r="9" spans="3:11" ht="45.75" thickBot="1" x14ac:dyDescent="0.3">
      <c r="C9" s="30" t="s">
        <v>33</v>
      </c>
      <c r="D9" s="36">
        <v>427.25</v>
      </c>
    </row>
    <row r="10" spans="3:11" ht="30.75" thickBot="1" x14ac:dyDescent="0.3">
      <c r="C10" s="30" t="s">
        <v>34</v>
      </c>
      <c r="D10" s="36">
        <v>11</v>
      </c>
    </row>
    <row r="11" spans="3:11" ht="15.75" thickBot="1" x14ac:dyDescent="0.3">
      <c r="C11" s="42" t="s">
        <v>32</v>
      </c>
      <c r="D11" s="42"/>
      <c r="E11" s="42"/>
      <c r="F11" s="42"/>
      <c r="H11" s="42" t="s">
        <v>28</v>
      </c>
      <c r="I11" s="42"/>
      <c r="J11" s="42"/>
    </row>
    <row r="12" spans="3:11" ht="15.75" thickBot="1" x14ac:dyDescent="0.3">
      <c r="C12" s="19" t="s">
        <v>23</v>
      </c>
      <c r="D12" s="51">
        <f>((H22+D24+D23)*D7*E7)+((H22+D24+D23)*D8*E8)</f>
        <v>0</v>
      </c>
      <c r="E12" s="52"/>
      <c r="F12" s="43" t="s">
        <v>31</v>
      </c>
      <c r="H12" s="19" t="s">
        <v>23</v>
      </c>
      <c r="I12" s="51">
        <f>((H22+J24+J23)*D7*E7)+((H22+J24+J23)*D8*E8)</f>
        <v>0</v>
      </c>
      <c r="J12" s="52"/>
      <c r="K12" s="43" t="s">
        <v>31</v>
      </c>
    </row>
    <row r="13" spans="3:11" ht="15.75" thickBot="1" x14ac:dyDescent="0.3">
      <c r="C13" s="20" t="s">
        <v>24</v>
      </c>
      <c r="D13" s="53">
        <f>(D3*E3*F23)+(D4*E4*D26)+(D5*E5*F23)+(D6*E6*D26)</f>
        <v>0</v>
      </c>
      <c r="E13" s="54"/>
      <c r="F13" s="44"/>
      <c r="H13" s="20" t="s">
        <v>24</v>
      </c>
      <c r="I13" s="53">
        <f>(D3*E3*L23)+(D4*E4*J26)+(D5*E5*L23)+(D6*E6*J26)</f>
        <v>0</v>
      </c>
      <c r="J13" s="54"/>
      <c r="K13" s="44"/>
    </row>
    <row r="14" spans="3:11" ht="16.5" thickBot="1" x14ac:dyDescent="0.3">
      <c r="C14" s="21" t="s">
        <v>22</v>
      </c>
      <c r="D14" s="55">
        <f>D12+D13</f>
        <v>0</v>
      </c>
      <c r="E14" s="55"/>
      <c r="F14" s="45">
        <f>D14+D15+D16</f>
        <v>1429811.1188559141</v>
      </c>
      <c r="H14" s="21" t="s">
        <v>22</v>
      </c>
      <c r="I14" s="55">
        <f>I12+I13</f>
        <v>0</v>
      </c>
      <c r="J14" s="55"/>
      <c r="K14" s="48">
        <f>I14+I15+I16</f>
        <v>7078192.4775</v>
      </c>
    </row>
    <row r="15" spans="3:11" ht="16.5" thickBot="1" x14ac:dyDescent="0.3">
      <c r="C15" s="18" t="s">
        <v>26</v>
      </c>
      <c r="D15" s="55">
        <f>SUM(D23:D24)*D10</f>
        <v>35822.062395698929</v>
      </c>
      <c r="E15" s="55"/>
      <c r="F15" s="46"/>
      <c r="H15" s="18" t="s">
        <v>26</v>
      </c>
      <c r="I15" s="55">
        <f>SUM(J23:J24)*D10</f>
        <v>177357.28999999998</v>
      </c>
      <c r="J15" s="55"/>
      <c r="K15" s="49"/>
    </row>
    <row r="16" spans="3:11" ht="16.5" thickBot="1" x14ac:dyDescent="0.3">
      <c r="C16" s="18" t="s">
        <v>27</v>
      </c>
      <c r="D16" s="55">
        <f>D26*D9</f>
        <v>1393989.0564602152</v>
      </c>
      <c r="E16" s="55"/>
      <c r="F16" s="47"/>
      <c r="H16" s="18" t="s">
        <v>27</v>
      </c>
      <c r="I16" s="55">
        <f>J26*D9</f>
        <v>6900835.1875</v>
      </c>
      <c r="J16" s="55"/>
      <c r="K16" s="50"/>
    </row>
    <row r="17" spans="3:14" ht="15.75" thickBot="1" x14ac:dyDescent="0.3">
      <c r="F17" s="37" t="s">
        <v>35</v>
      </c>
      <c r="K17" s="38" t="s">
        <v>36</v>
      </c>
    </row>
    <row r="18" spans="3:14" ht="18.600000000000001" customHeight="1" x14ac:dyDescent="0.25">
      <c r="C18" s="60" t="s">
        <v>12</v>
      </c>
      <c r="D18" s="59" t="s">
        <v>11</v>
      </c>
      <c r="E18" s="59"/>
    </row>
    <row r="19" spans="3:14" ht="15.75" thickBot="1" x14ac:dyDescent="0.3">
      <c r="C19" s="61"/>
      <c r="D19" s="59"/>
      <c r="E19" s="59"/>
    </row>
    <row r="20" spans="3:14" ht="15.75" thickBot="1" x14ac:dyDescent="0.3">
      <c r="C20" s="56" t="s">
        <v>25</v>
      </c>
      <c r="D20" s="57"/>
      <c r="E20" s="57"/>
      <c r="F20" s="58"/>
      <c r="I20" s="56" t="s">
        <v>30</v>
      </c>
      <c r="J20" s="57"/>
      <c r="K20" s="57"/>
      <c r="L20" s="58"/>
    </row>
    <row r="21" spans="3:14" ht="30.6" customHeight="1" x14ac:dyDescent="0.25">
      <c r="C21" s="39" t="s">
        <v>13</v>
      </c>
      <c r="D21" s="40"/>
      <c r="E21" s="40" t="s">
        <v>14</v>
      </c>
      <c r="F21" s="41"/>
      <c r="H21" s="23" t="s">
        <v>10</v>
      </c>
      <c r="I21" s="39" t="s">
        <v>13</v>
      </c>
      <c r="J21" s="40"/>
      <c r="K21" s="40" t="s">
        <v>14</v>
      </c>
      <c r="L21" s="41"/>
    </row>
    <row r="22" spans="3:14" ht="22.9" customHeight="1" x14ac:dyDescent="0.25">
      <c r="C22" s="8" t="s">
        <v>5</v>
      </c>
      <c r="D22" s="1" t="s">
        <v>6</v>
      </c>
      <c r="E22" s="1" t="s">
        <v>5</v>
      </c>
      <c r="F22" s="9" t="s">
        <v>6</v>
      </c>
      <c r="H22" s="35">
        <v>28.36</v>
      </c>
      <c r="I22" s="8" t="s">
        <v>5</v>
      </c>
      <c r="J22" s="1" t="s">
        <v>6</v>
      </c>
      <c r="K22" s="1" t="s">
        <v>5</v>
      </c>
      <c r="L22" s="9" t="s">
        <v>6</v>
      </c>
    </row>
    <row r="23" spans="3:14" ht="42" customHeight="1" x14ac:dyDescent="0.25">
      <c r="C23" s="8" t="s">
        <v>0</v>
      </c>
      <c r="D23" s="24">
        <v>2828.1600000000003</v>
      </c>
      <c r="E23" s="1" t="s">
        <v>8</v>
      </c>
      <c r="F23" s="27">
        <v>25799.17</v>
      </c>
      <c r="G23" s="5">
        <f>F23+F24</f>
        <v>25821.379999999997</v>
      </c>
      <c r="I23" s="8" t="s">
        <v>0</v>
      </c>
      <c r="J23" s="24">
        <v>14203</v>
      </c>
      <c r="K23" s="1" t="s">
        <v>8</v>
      </c>
      <c r="L23" s="27">
        <v>0</v>
      </c>
    </row>
    <row r="24" spans="3:14" ht="39.6" customHeight="1" x14ac:dyDescent="0.25">
      <c r="C24" s="8" t="s">
        <v>15</v>
      </c>
      <c r="D24" s="25">
        <v>428.39112688172042</v>
      </c>
      <c r="E24" s="1" t="s">
        <v>1</v>
      </c>
      <c r="F24" s="27">
        <v>22.21</v>
      </c>
      <c r="G24" s="22"/>
      <c r="I24" s="8" t="s">
        <v>15</v>
      </c>
      <c r="J24" s="25">
        <v>1920.39</v>
      </c>
      <c r="K24" s="1" t="s">
        <v>1</v>
      </c>
      <c r="L24" s="27">
        <v>0</v>
      </c>
      <c r="N24" s="22"/>
    </row>
    <row r="25" spans="3:14" ht="37.15" customHeight="1" x14ac:dyDescent="0.25">
      <c r="C25" s="8" t="s">
        <v>1</v>
      </c>
      <c r="D25" s="24">
        <v>6.15</v>
      </c>
      <c r="E25" s="1" t="s">
        <v>7</v>
      </c>
      <c r="F25" s="28">
        <v>1492</v>
      </c>
      <c r="I25" s="8" t="s">
        <v>1</v>
      </c>
      <c r="J25" s="24">
        <v>28.36</v>
      </c>
      <c r="K25" s="1" t="s">
        <v>7</v>
      </c>
      <c r="L25" s="28">
        <v>0</v>
      </c>
    </row>
    <row r="26" spans="3:14" ht="25.15" customHeight="1" thickBot="1" x14ac:dyDescent="0.3">
      <c r="C26" s="10" t="s">
        <v>2</v>
      </c>
      <c r="D26" s="26">
        <f>SUM(D23:D25)</f>
        <v>3262.7011268817209</v>
      </c>
      <c r="E26" s="11" t="s">
        <v>2</v>
      </c>
      <c r="F26" s="29">
        <f>F23+F24+F25</f>
        <v>27313.379999999997</v>
      </c>
      <c r="I26" s="10" t="s">
        <v>2</v>
      </c>
      <c r="J26" s="26">
        <f>SUM(J23:J25)</f>
        <v>16151.75</v>
      </c>
      <c r="K26" s="11" t="s">
        <v>2</v>
      </c>
      <c r="L26" s="29">
        <f>L23+L24+L25</f>
        <v>0</v>
      </c>
    </row>
    <row r="27" spans="3:14" ht="25.15" customHeight="1" x14ac:dyDescent="0.25">
      <c r="C27" s="31"/>
      <c r="D27" s="31"/>
    </row>
    <row r="28" spans="3:14" x14ac:dyDescent="0.25">
      <c r="H28" s="7"/>
    </row>
    <row r="29" spans="3:14" x14ac:dyDescent="0.25">
      <c r="C29" s="32" t="s">
        <v>29</v>
      </c>
      <c r="D29" s="33"/>
      <c r="E29" s="33"/>
      <c r="F29" s="33"/>
      <c r="G29" s="33"/>
      <c r="H29" s="33"/>
      <c r="I29" s="32" t="s">
        <v>29</v>
      </c>
    </row>
    <row r="30" spans="3:14" x14ac:dyDescent="0.25">
      <c r="C30" s="34">
        <f>D26+F24</f>
        <v>3284.911126881721</v>
      </c>
      <c r="D30" s="33"/>
      <c r="E30" s="33"/>
      <c r="F30" s="33"/>
      <c r="G30" s="33"/>
      <c r="H30" s="33"/>
      <c r="I30" s="34">
        <f>J26+L24</f>
        <v>16151.75</v>
      </c>
      <c r="J30" s="22"/>
    </row>
  </sheetData>
  <sheetProtection algorithmName="SHA-512" hashValue="8kzKKVBwa7B18yBJCd0Y5Qm7Zd7yA4tyxGtS1tn9oiR1KCAtpm7T2BYswJrngRWG+iKYMEZudxwp/6MGddLqCQ==" saltValue="K/onr4cgnPqiNuXFH/kpUg==" spinCount="100000" sheet="1" objects="1" scenarios="1"/>
  <mergeCells count="24">
    <mergeCell ref="D14:E14"/>
    <mergeCell ref="C11:F11"/>
    <mergeCell ref="I20:L20"/>
    <mergeCell ref="C20:F20"/>
    <mergeCell ref="D15:E15"/>
    <mergeCell ref="D16:E16"/>
    <mergeCell ref="D18:E19"/>
    <mergeCell ref="C18:C19"/>
    <mergeCell ref="C21:D21"/>
    <mergeCell ref="E21:F21"/>
    <mergeCell ref="I21:J21"/>
    <mergeCell ref="K21:L21"/>
    <mergeCell ref="H11:J11"/>
    <mergeCell ref="F12:F13"/>
    <mergeCell ref="F14:F16"/>
    <mergeCell ref="K12:K13"/>
    <mergeCell ref="K14:K16"/>
    <mergeCell ref="I12:J12"/>
    <mergeCell ref="I13:J13"/>
    <mergeCell ref="I14:J14"/>
    <mergeCell ref="I15:J15"/>
    <mergeCell ref="I16:J16"/>
    <mergeCell ref="D12:E12"/>
    <mergeCell ref="D13:E13"/>
  </mergeCell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Derengowski</dc:creator>
  <cp:lastModifiedBy>Tomasz Mikołap</cp:lastModifiedBy>
  <cp:lastPrinted>2024-10-30T09:45:49Z</cp:lastPrinted>
  <dcterms:created xsi:type="dcterms:W3CDTF">2023-04-04T06:37:51Z</dcterms:created>
  <dcterms:modified xsi:type="dcterms:W3CDTF">2025-01-29T07:32:38Z</dcterms:modified>
</cp:coreProperties>
</file>