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oczkowicz\Desktop\Nowy folder\271.25\4_SWZ\"/>
    </mc:Choice>
  </mc:AlternateContent>
  <xr:revisionPtr revIDLastSave="0" documentId="13_ncr:1_{59D89FA8-2C13-48F7-9153-6D8C7DD9E55E}" xr6:coauthVersionLast="47" xr6:coauthVersionMax="47" xr10:uidLastSave="{00000000-0000-0000-0000-000000000000}"/>
  <bookViews>
    <workbookView xWindow="28680" yWindow="-120" windowWidth="29040" windowHeight="15720" firstSheet="2" activeTab="3" xr2:uid="{B87A0D83-4CC1-4DF7-A624-A7B383718F88}"/>
  </bookViews>
  <sheets>
    <sheet name="Template" sheetId="12" state="hidden" r:id="rId1"/>
    <sheet name="Dane" sheetId="13" state="hidden" r:id="rId2"/>
    <sheet name="PODSUMOWANIE" sheetId="10" r:id="rId3"/>
    <sheet name="Część  2  Interleukiny" sheetId="1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5" l="1"/>
  <c r="L8" i="15" s="1"/>
  <c r="M8" i="15" s="1"/>
  <c r="J7" i="15"/>
  <c r="L7" i="15" s="1"/>
  <c r="M7" i="15" s="1"/>
  <c r="J6" i="15"/>
  <c r="L6" i="15" s="1"/>
  <c r="M6" i="15" s="1"/>
  <c r="J5" i="15"/>
  <c r="L5" i="15" s="1"/>
  <c r="M5" i="15" s="1"/>
  <c r="J4" i="15"/>
  <c r="J3" i="15"/>
  <c r="L3" i="15" s="1"/>
  <c r="A3" i="15" a="1"/>
  <c r="A3" i="15" s="1"/>
  <c r="I9" i="15" s="1"/>
  <c r="J32" i="12"/>
  <c r="L32" i="12" s="1"/>
  <c r="M32" i="12" s="1"/>
  <c r="J31" i="12"/>
  <c r="L31" i="12" s="1"/>
  <c r="M31" i="12" s="1"/>
  <c r="J30" i="12"/>
  <c r="L30" i="12" s="1"/>
  <c r="M30" i="12" s="1"/>
  <c r="J29" i="12"/>
  <c r="L29" i="12" s="1"/>
  <c r="M29" i="12" s="1"/>
  <c r="J28" i="12"/>
  <c r="L28" i="12" s="1"/>
  <c r="M28" i="12" s="1"/>
  <c r="J27" i="12"/>
  <c r="L27" i="12" s="1"/>
  <c r="M27" i="12" s="1"/>
  <c r="J26" i="12"/>
  <c r="L26" i="12" s="1"/>
  <c r="M26" i="12" s="1"/>
  <c r="J25" i="12"/>
  <c r="L25" i="12" s="1"/>
  <c r="M25" i="12" s="1"/>
  <c r="J24" i="12"/>
  <c r="L24" i="12" s="1"/>
  <c r="M24" i="12" s="1"/>
  <c r="J23" i="12"/>
  <c r="L23" i="12" s="1"/>
  <c r="M23" i="12" s="1"/>
  <c r="J22" i="12"/>
  <c r="L22" i="12" s="1"/>
  <c r="M22" i="12" s="1"/>
  <c r="J21" i="12"/>
  <c r="L21" i="12" s="1"/>
  <c r="M21" i="12" s="1"/>
  <c r="J20" i="12"/>
  <c r="L20" i="12" s="1"/>
  <c r="M20" i="12" s="1"/>
  <c r="J19" i="12"/>
  <c r="L19" i="12" s="1"/>
  <c r="M19" i="12" s="1"/>
  <c r="J18" i="12"/>
  <c r="L18" i="12" s="1"/>
  <c r="M18" i="12" s="1"/>
  <c r="J17" i="12"/>
  <c r="L17" i="12" s="1"/>
  <c r="M17" i="12" s="1"/>
  <c r="J16" i="12"/>
  <c r="L16" i="12" s="1"/>
  <c r="M16" i="12" s="1"/>
  <c r="J15" i="12"/>
  <c r="L15" i="12" s="1"/>
  <c r="M15" i="12" s="1"/>
  <c r="J14" i="12"/>
  <c r="L14" i="12" s="1"/>
  <c r="M14" i="12" s="1"/>
  <c r="J13" i="12"/>
  <c r="L13" i="12" s="1"/>
  <c r="M13" i="12" s="1"/>
  <c r="J12" i="12"/>
  <c r="L12" i="12" s="1"/>
  <c r="M12" i="12" s="1"/>
  <c r="J11" i="12"/>
  <c r="L11" i="12" s="1"/>
  <c r="M11" i="12" s="1"/>
  <c r="J10" i="12"/>
  <c r="L10" i="12" s="1"/>
  <c r="M10" i="12" s="1"/>
  <c r="J9" i="12"/>
  <c r="L9" i="12" s="1"/>
  <c r="M9" i="12" s="1"/>
  <c r="J8" i="12"/>
  <c r="L8" i="12" s="1"/>
  <c r="M8" i="12" s="1"/>
  <c r="J7" i="12"/>
  <c r="L7" i="12" s="1"/>
  <c r="M7" i="12" s="1"/>
  <c r="J6" i="12"/>
  <c r="L6" i="12" s="1"/>
  <c r="M6" i="12" s="1"/>
  <c r="J5" i="12"/>
  <c r="J4" i="12"/>
  <c r="L4" i="12" s="1"/>
  <c r="M4" i="12" s="1"/>
  <c r="J3" i="12"/>
  <c r="L3" i="12" s="1"/>
  <c r="A3" i="12" a="1"/>
  <c r="A3" i="12" s="1"/>
  <c r="I33" i="12" s="1"/>
  <c r="J9" i="15" l="1"/>
  <c r="M3" i="15"/>
  <c r="L4" i="15"/>
  <c r="M4" i="15" s="1"/>
  <c r="J33" i="12"/>
  <c r="M3" i="12"/>
  <c r="L5" i="12"/>
  <c r="M5" i="12" s="1"/>
  <c r="M9" i="15" l="1"/>
  <c r="C3" i="10" s="1"/>
  <c r="L9" i="15"/>
  <c r="L33" i="12"/>
  <c r="M33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<sst xmlns="http://schemas.openxmlformats.org/spreadsheetml/2006/main" count="83" uniqueCount="52">
  <si>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</si>
  <si>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</si>
  <si>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</si>
  <si>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</si>
  <si>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</si>
  <si>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</si>
  <si>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Wartość  netto [PLN]
 kol F x G</t>
  </si>
  <si>
    <t>Stawka VAT %</t>
  </si>
  <si>
    <t>Wartość VAT  [PLN]
kol. H x I</t>
  </si>
  <si>
    <t>Cena brutto [PLN]
kol. H + J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</si>
  <si>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</si>
  <si>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</si>
  <si>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</si>
  <si>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</si>
  <si>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</si>
  <si>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</si>
  <si>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</si>
  <si>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</si>
  <si>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</si>
  <si>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</si>
  <si>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</si>
  <si>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</si>
  <si>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</si>
  <si>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</si>
  <si>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</si>
  <si>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</si>
  <si>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x</t>
  </si>
  <si>
    <t>Nr części / pakietu</t>
  </si>
  <si>
    <t>Nazwa części / pakietu</t>
  </si>
  <si>
    <t>Cena oferty brutto
[PLN]</t>
  </si>
  <si>
    <t xml:space="preserve">Cena jednostkowa netto [PLN] </t>
  </si>
  <si>
    <t>Część  2  Interleukiny</t>
  </si>
  <si>
    <t>100 µg</t>
  </si>
  <si>
    <t>10 µg</t>
  </si>
  <si>
    <t>Mysie rekombinowane białko interleukiny IL-2  (bez nośnika)</t>
  </si>
  <si>
    <r>
      <rPr>
        <b/>
        <sz val="9"/>
        <color rgb="FF000000"/>
        <rFont val="Verdena"/>
        <charset val="238"/>
      </rPr>
      <t>Numer katalogowy 402-ML-100/CF (R&amp;D Systems) lub równoważny:</t>
    </r>
    <r>
      <rPr>
        <sz val="9"/>
        <color rgb="FF000000"/>
        <rFont val="Verdena"/>
        <charset val="238"/>
      </rPr>
      <t xml:space="preserve">  rekombinowana mysia IL-2 musi stymulować proliferację komórek cytotoksycznej linii limfocytów T myszy CTLL-2. Interleukina-2 (IL-2) musi być O-glikozylowaną cztero-helisową cytokiną wiązki, która musi wykazywać silną aktywność stymulującą limfocyty T aktywowane antygenem. Jest ona produkowana przez limfocyty T CD4 i CD8, limfocyty T gamma δ, limfocyty B, komórki dendrytyczne i eozynofile
Postać:  Liofilizowana z przefiltrowanego roztworu 0,2 μm w cytrynianie sodu i Tween-80. 
Bez nośnika, nie może zawierać BSA.
Poziom endoksyn: &lt;0,10 EU na 1 μg białka metodą LAL.
Czystość: &gt;97%,
Źródło: Sekwencja Ala21-Gln169 mysiego białka IL-2 pochodzącego z E. coli  Przewidywana masa cząsteczkowa to 17,2 kDa. 
</t>
    </r>
  </si>
  <si>
    <t>Mysie rekombinowane białko interleukiny IL-2 (z nośnikiem)</t>
  </si>
  <si>
    <r>
      <rPr>
        <b/>
        <sz val="9"/>
        <color rgb="FF000000"/>
        <rFont val="Verdena"/>
        <charset val="238"/>
      </rPr>
      <t>Numer katalogowy 402-ML-100 (R&amp;D Systems) lub równoważny:</t>
    </r>
    <r>
      <rPr>
        <sz val="9"/>
        <color rgb="FF000000"/>
        <rFont val="Verdena"/>
        <charset val="238"/>
      </rPr>
      <t xml:space="preserve"> rekombinowana mysia IL-2 musi stymulować  proliferację komórek cytotoksycznej linii limfocytów T myszy CTLL-2. Interleukina-2 (IL-2) musi być  O-glikozylowaną cztero-helisową cytokiną wiązki, która musi mieć silną aktywność stymulującą limfocyty T aktywowane antygenem. Jest ona produkowana przez limfocyty T CD4 i CD8, limfocyty T gamma δ, limfocyty B, komórki dendrytyczne i eozynofile.
Liofilizat z przefiltrowanego roztworu 0,2 μm w cytrynianie sodu i Tween-80 z BSA jako białkiem nośnikowym. 
Z nośnikiem w postaci BSA 
Poziom endoksyn: &lt;0,10 EU na 1 μg białka metodą LAL.
Czystość: &gt;97%,
Źródło: Sekwencja Ala21-Gln169 mysiego białka IL-2 pochodzącego z E. coli Przewidywana masa cząsteczkowa to 17,2 kDa.</t>
    </r>
  </si>
  <si>
    <t>Mysie rekombinowane białko interleukiny IL-33  (bez nośnika)</t>
  </si>
  <si>
    <r>
      <rPr>
        <b/>
        <sz val="9"/>
        <color rgb="FF000000"/>
        <rFont val="Verdena"/>
        <charset val="238"/>
      </rPr>
      <t xml:space="preserve">Numer katalogowy 3626-ML-010/CF (R&amp;D Systems) lub równoważny: </t>
    </r>
    <r>
      <rPr>
        <sz val="9"/>
        <color rgb="FF000000"/>
        <rFont val="Verdena"/>
        <charset val="238"/>
      </rPr>
      <t xml:space="preserve">  Interleukina IL-33, znana również jako NF-HEV i DVS 27, będąca białkiem prozapalnym, które musi regulować transkrypcję genów i aktywować komórki.
Liofilizowany z przefiltrowanego roztworu 0,2 μm w PBS, EDTA i DTT.
Bez nośnika, nie może zawierać BSA.
Poziom endoksyn: &lt;0,01 EU na 1 μg białka metodą LAL.
Czystość: &gt;95%,
Źródło: Sekwencja Ser109-Ile266 mysiego białka IL-33 pochodzącego z E. coli Przewidywana masa cząsteczkowa to 18 kDa.  
</t>
    </r>
  </si>
  <si>
    <t>Mysie rekombinowane białko interleukiny IL-33 (z nośnikiem)</t>
  </si>
  <si>
    <r>
      <rPr>
        <b/>
        <sz val="9"/>
        <color rgb="FF000000"/>
        <rFont val="Verdena"/>
        <charset val="238"/>
      </rPr>
      <t>Numer katalogowy 3626-ML-010 (R&amp;D Systems) lub równoważny:</t>
    </r>
    <r>
      <rPr>
        <sz val="9"/>
        <color rgb="FF000000"/>
        <rFont val="Verdena"/>
        <charset val="238"/>
      </rPr>
      <t xml:space="preserve">  Interleukina IL-33, znana również jako NF-HEV i DVS 27, będąca białkiem prozapalnym , które musi regulować transkrypcję genów i aktywować komórki.
Liofilizowana z przefiltrowanego roztworu 0,2 μm w PBS, EDTA i DTT z BSA jako białkiem nośnikowym.
Z nośnikiem w postaci BSA.
Poziom endoksyn: &lt;0,01 EU na 1 μg białka metodą LAL.
Czystość: &gt;95%,
Źródło: Sekwencja Ser109-Ile266 mysiego białka IL-33 pochodzącego z E. coli Przewidywana masa cząsteczkowa to 18 kDa.</t>
    </r>
  </si>
  <si>
    <t>Mysie rekombinowane białko interleukiny IL-7 (bez nośnika)</t>
  </si>
  <si>
    <r>
      <rPr>
        <b/>
        <sz val="9"/>
        <color rgb="FF000000"/>
        <rFont val="Verdena"/>
        <charset val="238"/>
      </rPr>
      <t xml:space="preserve">Numer katalogowy 407-ML-005 (R&amp;D Systems) lub równoważny: </t>
    </r>
    <r>
      <rPr>
        <sz val="9"/>
        <color rgb="FF000000"/>
        <rFont val="Verdena"/>
        <charset val="238"/>
      </rPr>
      <t xml:space="preserve"> Interleukina 7 - cytokina, odgrywająca  rolę w różnicowaniu, proliferacji i przeżyciu limfocytów. Produkt będący rekombinowaną mysią IL-7 musi stymulować proliferację komórek aktywowanych PHA ludzkich limfocytów krwi obwodowej. ED50 dla tego efektu musi mieścić się w zakresie  0,15-0,3 ng / ml.
Liofilizowana z przefiltrowanego roztworu 0,2 μm w PBS, EDTA i DTT
Bez nośnika, nie może zawierać BSA.
Poziom endoksyn: &lt;0,01 EU na 1 μg białka metodą LAL.
Czystość: &gt;97%,
Źródło: SekwencjaGlu26-Ile154, z N-końcowym Met białka IL-7 pochodzącego z E. coli Przewidywana masa cząsteczkowa to 15 kDa. 
</t>
    </r>
  </si>
  <si>
    <t xml:space="preserve"> Prostaglandyna E2 w postaci krystalicznej do zastosowań hodowlanych</t>
  </si>
  <si>
    <r>
      <rPr>
        <b/>
        <sz val="9"/>
        <color rgb="FF000000"/>
        <rFont val="Verdena"/>
        <charset val="238"/>
      </rPr>
      <t xml:space="preserve">Numer katalogowy 2296/10 (R&amp;D Systems) lub równoważny: </t>
    </r>
    <r>
      <rPr>
        <sz val="9"/>
        <color rgb="FF000000"/>
        <rFont val="Verdena"/>
        <charset val="238"/>
      </rPr>
      <t xml:space="preserve"> prostaglandyna E2 musi być endogenną prostaglandyną i podstawowym produktem szlaku kwasu arachidonowego/cyklooksygenazy. Preparat musi wykazywac funkcjonalność w zakresie wiązania się z wysokim powinowactwem do EP1EP2EP3 i EP4 receptorów (Kd wartości mieszczą się w zakresie ~ 1 - 10 nM). Prostaglandyna E2 musi również wykazywać funkcjonalny wpływ na szeroki zakres procesów, w tym stan zapalny, rozszerzenie naczyń krwionośnych, rozluźnienie mięśni gładkich, płodność, integralność błony śluzowej żołądka i agregację płytek krwi. Prostaglandyna E2 musi regulować homeostazę hematopoetycznych komórek macierzystych kręgowców (HSC) i działać jako wzmacniacz transdukcji wirusa oraz działać onkogennie w niektórych nowotworach.
Masa molowa: 352.47
Formuła:	C20H32O5
Czystość: ≥98%
Nr CAS:	 363-24-6 
WYMAGANIA FUNKCJONALNE
· Wymagany do rozwoju hematopoetycznych komórek macierzystych (HSC) u myszy 
· Poprawia wszczepienie HSC myszy, prawdopodobnie poprzez zwiększenie naprowadzania, przeżycia i / lub samoodnowy komórek macierzystych
· Promuje różnicowanie hematopoetycznych komórek progenitorowych od mysich, makaków i ludzkich embrionalnych komórek macierzystych 
· Promuje różnicowanie komórek supresorowych pochodzących z mieloidów od hematopoetycznych komórek progenitorowych 
· Promuje różnicowanie komórek Th17 z naiwnych limfocytów T </t>
    </r>
  </si>
  <si>
    <t>5 µg</t>
  </si>
  <si>
    <t>10 mg</t>
  </si>
  <si>
    <t>Część 2 Interleukiny</t>
  </si>
  <si>
    <t>Wartość VAT  [PLN]
kol. J x I</t>
  </si>
  <si>
    <t>Cena brutto [PLN]
kol. I + K</t>
  </si>
  <si>
    <t>Wartość  netto [PLN]
 kol H x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</si>
</sst>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Verdena"/>
      <charset val="238"/>
    </font>
    <font>
      <sz val="9"/>
      <color rgb="FF000000"/>
      <name val="Verdena"/>
      <charset val="238"/>
    </font>
    <font>
      <b/>
      <sz val="9"/>
      <color rgb="FF000000"/>
      <name val="Verdena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  <xf numFmtId="0" fontId="17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4" fontId="12" fillId="2" borderId="1" xfId="1" applyNumberFormat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4" fontId="5" fillId="2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1" xfId="0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0" applyNumberForma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 wrapText="1"/>
    </xf>
  </cellXfs>
  <cellStyles count="5">
    <cellStyle name="Nagłówek 1" xfId="3" builtinId="16"/>
    <cellStyle name="Normalny" xfId="0" builtinId="0"/>
    <cellStyle name="Normalny 2 2 9" xfId="1" xr:uid="{053B3052-7441-4B65-B205-1BC4C87FF6D4}"/>
    <cellStyle name="Normalny 8" xfId="4" xr:uid="{172B6F8F-B5EB-494E-9324-74DAF25CB35B}"/>
    <cellStyle name="Walutowy" xfId="2" builtinId="4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E19" sqref="E19"/>
    </sheetView>
  </sheetViews>
  <sheetFormatPr defaultRowHeight="15"/>
  <cols>
    <col min="1" max="1" width="6.28515625" style="23" customWidth="1"/>
    <col min="2" max="2" width="20.140625" customWidth="1"/>
    <col min="3" max="3" width="30.7109375" customWidth="1"/>
    <col min="4" max="4" width="61.85546875" customWidth="1"/>
    <col min="5" max="5" width="26.42578125" style="41" customWidth="1"/>
    <col min="6" max="6" width="20.7109375" style="41" customWidth="1"/>
    <col min="7" max="7" width="17" style="23" customWidth="1"/>
    <col min="8" max="8" width="15.5703125" style="23" customWidth="1"/>
    <col min="9" max="9" width="17.42578125" style="41" customWidth="1"/>
    <col min="10" max="10" width="17.42578125" style="42" customWidth="1"/>
    <col min="11" max="11" width="9.140625" style="23"/>
    <col min="12" max="12" width="17.5703125" style="42" customWidth="1"/>
    <col min="13" max="13" width="18.140625" style="42" customWidth="1"/>
  </cols>
  <sheetData>
    <row r="1" spans="1:13" ht="35.25" customHeight="1">
      <c r="A1" s="6" t="s">
        <v>0</v>
      </c>
      <c r="B1" s="6" t="s">
        <v>1</v>
      </c>
      <c r="C1" s="6" t="s">
        <v>2</v>
      </c>
      <c r="D1" s="6" t="s">
        <v>3</v>
      </c>
      <c r="E1" s="18" t="s">
        <v>10</v>
      </c>
      <c r="F1" s="18" t="s">
        <v>11</v>
      </c>
      <c r="G1" s="6" t="s">
        <v>4</v>
      </c>
      <c r="H1" s="6" t="s">
        <v>5</v>
      </c>
      <c r="I1" s="16" t="s">
        <v>30</v>
      </c>
      <c r="J1" s="8" t="s">
        <v>6</v>
      </c>
      <c r="K1" s="7" t="s">
        <v>7</v>
      </c>
      <c r="L1" s="8" t="s">
        <v>8</v>
      </c>
      <c r="M1" s="8" t="s">
        <v>9</v>
      </c>
    </row>
    <row r="2" spans="1:13">
      <c r="A2" s="9" t="s">
        <v>12</v>
      </c>
      <c r="B2" s="10" t="s">
        <v>13</v>
      </c>
      <c r="C2" s="10" t="s">
        <v>14</v>
      </c>
      <c r="D2" s="10" t="s">
        <v>15</v>
      </c>
      <c r="E2" s="19" t="s">
        <v>23</v>
      </c>
      <c r="F2" s="19" t="s">
        <v>24</v>
      </c>
      <c r="G2" s="10" t="s">
        <v>16</v>
      </c>
      <c r="H2" s="11" t="s">
        <v>17</v>
      </c>
      <c r="I2" s="17" t="s">
        <v>18</v>
      </c>
      <c r="J2" s="11" t="s">
        <v>19</v>
      </c>
      <c r="K2" s="12" t="s">
        <v>20</v>
      </c>
      <c r="L2" s="12" t="s">
        <v>21</v>
      </c>
      <c r="M2" s="13" t="s">
        <v>22</v>
      </c>
    </row>
    <row r="3" spans="1:13">
      <c r="A3" s="15" cm="1">
        <f t="array" ref="A3">IFERROR(_xlfn.SEQUENCE(COUNTA(B:B)-2,1,1,1),1)</f>
        <v>1</v>
      </c>
      <c r="B3" s="25"/>
      <c r="C3" s="26"/>
      <c r="D3" s="26"/>
      <c r="E3" s="30"/>
      <c r="F3" s="31"/>
      <c r="G3" s="24"/>
      <c r="H3" s="32"/>
      <c r="I3" s="33"/>
      <c r="J3" s="34">
        <f t="shared" ref="J3:J32" si="0">ROUND(I3*H3,2)</f>
        <v>0</v>
      </c>
      <c r="K3" s="35"/>
      <c r="L3" s="34">
        <f t="shared" ref="L3:L32" si="1">ROUND(J3*K3,2)</f>
        <v>0</v>
      </c>
      <c r="M3" s="34">
        <f t="shared" ref="M3:M32" si="2">L3+J3</f>
        <v>0</v>
      </c>
    </row>
    <row r="4" spans="1:13">
      <c r="A4" s="15"/>
      <c r="B4" s="25"/>
      <c r="C4" s="26"/>
      <c r="D4" s="26"/>
      <c r="E4" s="30"/>
      <c r="F4" s="31"/>
      <c r="G4" s="24"/>
      <c r="H4" s="32"/>
      <c r="I4" s="33"/>
      <c r="J4" s="34">
        <f t="shared" si="0"/>
        <v>0</v>
      </c>
      <c r="K4" s="35"/>
      <c r="L4" s="34">
        <f t="shared" si="1"/>
        <v>0</v>
      </c>
      <c r="M4" s="34">
        <f t="shared" si="2"/>
        <v>0</v>
      </c>
    </row>
    <row r="5" spans="1:13">
      <c r="A5" s="15"/>
      <c r="B5" s="25"/>
      <c r="C5" s="26"/>
      <c r="D5" s="26"/>
      <c r="E5" s="30"/>
      <c r="F5" s="31"/>
      <c r="G5" s="24"/>
      <c r="H5" s="32"/>
      <c r="I5" s="33"/>
      <c r="J5" s="34">
        <f t="shared" si="0"/>
        <v>0</v>
      </c>
      <c r="K5" s="35"/>
      <c r="L5" s="34">
        <f t="shared" si="1"/>
        <v>0</v>
      </c>
      <c r="M5" s="34">
        <f t="shared" si="2"/>
        <v>0</v>
      </c>
    </row>
    <row r="6" spans="1:13">
      <c r="A6" s="15"/>
      <c r="B6" s="25"/>
      <c r="C6" s="26"/>
      <c r="D6" s="26"/>
      <c r="E6" s="30"/>
      <c r="F6" s="31"/>
      <c r="G6" s="24"/>
      <c r="H6" s="32"/>
      <c r="I6" s="33"/>
      <c r="J6" s="34">
        <f t="shared" si="0"/>
        <v>0</v>
      </c>
      <c r="K6" s="35"/>
      <c r="L6" s="34">
        <f t="shared" si="1"/>
        <v>0</v>
      </c>
      <c r="M6" s="34">
        <f t="shared" si="2"/>
        <v>0</v>
      </c>
    </row>
    <row r="7" spans="1:13">
      <c r="A7" s="15"/>
      <c r="B7" s="25"/>
      <c r="C7" s="26"/>
      <c r="D7" s="26"/>
      <c r="E7" s="30"/>
      <c r="F7" s="31"/>
      <c r="G7" s="24"/>
      <c r="H7" s="32"/>
      <c r="I7" s="33"/>
      <c r="J7" s="34">
        <f t="shared" si="0"/>
        <v>0</v>
      </c>
      <c r="K7" s="35"/>
      <c r="L7" s="34">
        <f t="shared" si="1"/>
        <v>0</v>
      </c>
      <c r="M7" s="34">
        <f t="shared" si="2"/>
        <v>0</v>
      </c>
    </row>
    <row r="8" spans="1:13">
      <c r="A8" s="15"/>
      <c r="B8" s="25"/>
      <c r="C8" s="26"/>
      <c r="D8" s="26"/>
      <c r="E8" s="30"/>
      <c r="F8" s="31"/>
      <c r="G8" s="24"/>
      <c r="H8" s="32"/>
      <c r="I8" s="33"/>
      <c r="J8" s="34">
        <f t="shared" si="0"/>
        <v>0</v>
      </c>
      <c r="K8" s="35"/>
      <c r="L8" s="34">
        <f t="shared" si="1"/>
        <v>0</v>
      </c>
      <c r="M8" s="34">
        <f t="shared" si="2"/>
        <v>0</v>
      </c>
    </row>
    <row r="9" spans="1:13">
      <c r="A9" s="15"/>
      <c r="B9" s="25"/>
      <c r="C9" s="26"/>
      <c r="D9" s="26"/>
      <c r="E9" s="30"/>
      <c r="F9" s="31"/>
      <c r="G9" s="24"/>
      <c r="H9" s="32"/>
      <c r="I9" s="33"/>
      <c r="J9" s="34">
        <f t="shared" si="0"/>
        <v>0</v>
      </c>
      <c r="K9" s="35"/>
      <c r="L9" s="34">
        <f t="shared" si="1"/>
        <v>0</v>
      </c>
      <c r="M9" s="34">
        <f t="shared" si="2"/>
        <v>0</v>
      </c>
    </row>
    <row r="10" spans="1:13">
      <c r="A10" s="15"/>
      <c r="B10" s="25"/>
      <c r="C10" s="26"/>
      <c r="D10" s="26"/>
      <c r="E10" s="30"/>
      <c r="F10" s="31"/>
      <c r="G10" s="24"/>
      <c r="H10" s="32"/>
      <c r="I10" s="33"/>
      <c r="J10" s="34">
        <f t="shared" si="0"/>
        <v>0</v>
      </c>
      <c r="K10" s="35"/>
      <c r="L10" s="34">
        <f t="shared" si="1"/>
        <v>0</v>
      </c>
      <c r="M10" s="34">
        <f t="shared" si="2"/>
        <v>0</v>
      </c>
    </row>
    <row r="11" spans="1:13">
      <c r="A11" s="15"/>
      <c r="B11" s="25"/>
      <c r="C11" s="26"/>
      <c r="D11" s="26"/>
      <c r="E11" s="30"/>
      <c r="F11" s="31"/>
      <c r="G11" s="24"/>
      <c r="H11" s="32"/>
      <c r="I11" s="33"/>
      <c r="J11" s="34">
        <f t="shared" si="0"/>
        <v>0</v>
      </c>
      <c r="K11" s="35"/>
      <c r="L11" s="34">
        <f t="shared" si="1"/>
        <v>0</v>
      </c>
      <c r="M11" s="34">
        <f t="shared" si="2"/>
        <v>0</v>
      </c>
    </row>
    <row r="12" spans="1:13">
      <c r="A12" s="15"/>
      <c r="B12" s="25"/>
      <c r="C12" s="26"/>
      <c r="D12" s="26"/>
      <c r="E12" s="30"/>
      <c r="F12" s="31"/>
      <c r="G12" s="24"/>
      <c r="H12" s="32"/>
      <c r="I12" s="33"/>
      <c r="J12" s="34">
        <f t="shared" si="0"/>
        <v>0</v>
      </c>
      <c r="K12" s="35"/>
      <c r="L12" s="34">
        <f t="shared" si="1"/>
        <v>0</v>
      </c>
      <c r="M12" s="34">
        <f t="shared" si="2"/>
        <v>0</v>
      </c>
    </row>
    <row r="13" spans="1:13">
      <c r="A13" s="15"/>
      <c r="B13" s="25"/>
      <c r="C13" s="26"/>
      <c r="D13" s="26"/>
      <c r="E13" s="30"/>
      <c r="F13" s="31"/>
      <c r="G13" s="24"/>
      <c r="H13" s="32"/>
      <c r="I13" s="33"/>
      <c r="J13" s="34">
        <f t="shared" si="0"/>
        <v>0</v>
      </c>
      <c r="K13" s="35"/>
      <c r="L13" s="34">
        <f t="shared" si="1"/>
        <v>0</v>
      </c>
      <c r="M13" s="34">
        <f t="shared" si="2"/>
        <v>0</v>
      </c>
    </row>
    <row r="14" spans="1:13">
      <c r="A14" s="15"/>
      <c r="B14" s="25"/>
      <c r="C14" s="26"/>
      <c r="D14" s="26"/>
      <c r="E14" s="30"/>
      <c r="F14" s="31"/>
      <c r="G14" s="24"/>
      <c r="H14" s="32"/>
      <c r="I14" s="33"/>
      <c r="J14" s="34">
        <f t="shared" si="0"/>
        <v>0</v>
      </c>
      <c r="K14" s="35"/>
      <c r="L14" s="34">
        <f t="shared" si="1"/>
        <v>0</v>
      </c>
      <c r="M14" s="34">
        <f t="shared" si="2"/>
        <v>0</v>
      </c>
    </row>
    <row r="15" spans="1:13">
      <c r="A15" s="15"/>
      <c r="B15" s="25"/>
      <c r="C15" s="26"/>
      <c r="D15" s="26"/>
      <c r="E15" s="30"/>
      <c r="F15" s="31"/>
      <c r="G15" s="24"/>
      <c r="H15" s="32"/>
      <c r="I15" s="33"/>
      <c r="J15" s="34">
        <f t="shared" si="0"/>
        <v>0</v>
      </c>
      <c r="K15" s="35"/>
      <c r="L15" s="34">
        <f t="shared" si="1"/>
        <v>0</v>
      </c>
      <c r="M15" s="34">
        <f t="shared" si="2"/>
        <v>0</v>
      </c>
    </row>
    <row r="16" spans="1:13">
      <c r="A16" s="15"/>
      <c r="B16" s="25"/>
      <c r="C16" s="26"/>
      <c r="D16" s="26"/>
      <c r="E16" s="30"/>
      <c r="F16" s="31"/>
      <c r="G16" s="24"/>
      <c r="H16" s="32"/>
      <c r="I16" s="33"/>
      <c r="J16" s="34">
        <f t="shared" si="0"/>
        <v>0</v>
      </c>
      <c r="K16" s="35"/>
      <c r="L16" s="34">
        <f t="shared" si="1"/>
        <v>0</v>
      </c>
      <c r="M16" s="34">
        <f t="shared" si="2"/>
        <v>0</v>
      </c>
    </row>
    <row r="17" spans="1:13">
      <c r="A17" s="15"/>
      <c r="B17" s="25"/>
      <c r="C17" s="26"/>
      <c r="D17" s="26"/>
      <c r="E17" s="30"/>
      <c r="F17" s="31"/>
      <c r="G17" s="24"/>
      <c r="H17" s="32"/>
      <c r="I17" s="33"/>
      <c r="J17" s="34">
        <f t="shared" si="0"/>
        <v>0</v>
      </c>
      <c r="K17" s="35"/>
      <c r="L17" s="34">
        <f t="shared" si="1"/>
        <v>0</v>
      </c>
      <c r="M17" s="34">
        <f t="shared" si="2"/>
        <v>0</v>
      </c>
    </row>
    <row r="18" spans="1:13">
      <c r="A18" s="15"/>
      <c r="B18" s="25"/>
      <c r="C18" s="26"/>
      <c r="D18" s="27"/>
      <c r="E18" s="30"/>
      <c r="F18" s="31"/>
      <c r="G18" s="24"/>
      <c r="H18" s="32"/>
      <c r="I18" s="33"/>
      <c r="J18" s="34">
        <f t="shared" si="0"/>
        <v>0</v>
      </c>
      <c r="K18" s="35"/>
      <c r="L18" s="34">
        <f t="shared" si="1"/>
        <v>0</v>
      </c>
      <c r="M18" s="34">
        <f t="shared" si="2"/>
        <v>0</v>
      </c>
    </row>
    <row r="19" spans="1:13">
      <c r="A19" s="15"/>
      <c r="B19" s="25"/>
      <c r="C19" s="26"/>
      <c r="D19" s="28"/>
      <c r="E19" s="30"/>
      <c r="F19" s="31"/>
      <c r="G19" s="36"/>
      <c r="H19" s="32"/>
      <c r="I19" s="33"/>
      <c r="J19" s="34">
        <f t="shared" si="0"/>
        <v>0</v>
      </c>
      <c r="K19" s="35"/>
      <c r="L19" s="34">
        <f t="shared" si="1"/>
        <v>0</v>
      </c>
      <c r="M19" s="34">
        <f t="shared" si="2"/>
        <v>0</v>
      </c>
    </row>
    <row r="20" spans="1:13">
      <c r="A20" s="15"/>
      <c r="B20" s="25"/>
      <c r="C20" s="26"/>
      <c r="D20" s="29"/>
      <c r="E20" s="30"/>
      <c r="F20" s="31"/>
      <c r="G20" s="36"/>
      <c r="H20" s="32"/>
      <c r="I20" s="33"/>
      <c r="J20" s="34">
        <f t="shared" si="0"/>
        <v>0</v>
      </c>
      <c r="K20" s="35"/>
      <c r="L20" s="34">
        <f t="shared" si="1"/>
        <v>0</v>
      </c>
      <c r="M20" s="34">
        <f t="shared" si="2"/>
        <v>0</v>
      </c>
    </row>
    <row r="21" spans="1:13">
      <c r="A21" s="15"/>
      <c r="B21" s="25"/>
      <c r="C21" s="26"/>
      <c r="D21" s="28"/>
      <c r="E21" s="30"/>
      <c r="F21" s="31"/>
      <c r="G21" s="36"/>
      <c r="H21" s="32"/>
      <c r="I21" s="33"/>
      <c r="J21" s="34">
        <f t="shared" si="0"/>
        <v>0</v>
      </c>
      <c r="K21" s="35"/>
      <c r="L21" s="34">
        <f t="shared" si="1"/>
        <v>0</v>
      </c>
      <c r="M21" s="34">
        <f t="shared" si="2"/>
        <v>0</v>
      </c>
    </row>
    <row r="22" spans="1:13">
      <c r="A22" s="15"/>
      <c r="B22" s="25"/>
      <c r="C22" s="26"/>
      <c r="D22" s="29"/>
      <c r="E22" s="30"/>
      <c r="F22" s="31"/>
      <c r="G22" s="36"/>
      <c r="H22" s="32"/>
      <c r="I22" s="33"/>
      <c r="J22" s="34">
        <f t="shared" si="0"/>
        <v>0</v>
      </c>
      <c r="K22" s="35"/>
      <c r="L22" s="34">
        <f t="shared" si="1"/>
        <v>0</v>
      </c>
      <c r="M22" s="34">
        <f t="shared" si="2"/>
        <v>0</v>
      </c>
    </row>
    <row r="23" spans="1:13">
      <c r="A23" s="15"/>
      <c r="B23" s="25"/>
      <c r="C23" s="26"/>
      <c r="D23" s="28"/>
      <c r="E23" s="30"/>
      <c r="F23" s="31"/>
      <c r="G23" s="37"/>
      <c r="H23" s="38"/>
      <c r="I23" s="33"/>
      <c r="J23" s="34">
        <f t="shared" si="0"/>
        <v>0</v>
      </c>
      <c r="K23" s="35"/>
      <c r="L23" s="34">
        <f t="shared" si="1"/>
        <v>0</v>
      </c>
      <c r="M23" s="34">
        <f t="shared" si="2"/>
        <v>0</v>
      </c>
    </row>
    <row r="24" spans="1:13">
      <c r="A24" s="15"/>
      <c r="B24" s="25"/>
      <c r="C24" s="26"/>
      <c r="D24" s="29"/>
      <c r="E24" s="30"/>
      <c r="F24" s="31"/>
      <c r="G24" s="37"/>
      <c r="H24" s="38"/>
      <c r="I24" s="33"/>
      <c r="J24" s="34">
        <f t="shared" si="0"/>
        <v>0</v>
      </c>
      <c r="K24" s="35"/>
      <c r="L24" s="34">
        <f t="shared" si="1"/>
        <v>0</v>
      </c>
      <c r="M24" s="34">
        <f t="shared" si="2"/>
        <v>0</v>
      </c>
    </row>
    <row r="25" spans="1:13">
      <c r="A25" s="15"/>
      <c r="B25" s="25"/>
      <c r="C25" s="26"/>
      <c r="D25" s="26"/>
      <c r="E25" s="30"/>
      <c r="F25" s="31"/>
      <c r="G25" s="24"/>
      <c r="H25" s="32"/>
      <c r="I25" s="33"/>
      <c r="J25" s="34">
        <f t="shared" si="0"/>
        <v>0</v>
      </c>
      <c r="K25" s="35"/>
      <c r="L25" s="34">
        <f t="shared" si="1"/>
        <v>0</v>
      </c>
      <c r="M25" s="34">
        <f t="shared" si="2"/>
        <v>0</v>
      </c>
    </row>
    <row r="26" spans="1:13">
      <c r="A26" s="15"/>
      <c r="B26" s="25"/>
      <c r="C26" s="26"/>
      <c r="D26" s="27"/>
      <c r="E26" s="30"/>
      <c r="F26" s="31"/>
      <c r="G26" s="24"/>
      <c r="H26" s="32"/>
      <c r="I26" s="33"/>
      <c r="J26" s="34">
        <f t="shared" si="0"/>
        <v>0</v>
      </c>
      <c r="K26" s="35"/>
      <c r="L26" s="34">
        <f t="shared" si="1"/>
        <v>0</v>
      </c>
      <c r="M26" s="34">
        <f t="shared" si="2"/>
        <v>0</v>
      </c>
    </row>
    <row r="27" spans="1:13">
      <c r="A27" s="15"/>
      <c r="B27" s="25"/>
      <c r="C27" s="26"/>
      <c r="D27" s="28"/>
      <c r="E27" s="30"/>
      <c r="F27" s="31"/>
      <c r="G27" s="36"/>
      <c r="H27" s="32"/>
      <c r="I27" s="33"/>
      <c r="J27" s="34">
        <f t="shared" si="0"/>
        <v>0</v>
      </c>
      <c r="K27" s="35"/>
      <c r="L27" s="34">
        <f t="shared" si="1"/>
        <v>0</v>
      </c>
      <c r="M27" s="34">
        <f t="shared" si="2"/>
        <v>0</v>
      </c>
    </row>
    <row r="28" spans="1:13">
      <c r="A28" s="15"/>
      <c r="B28" s="25"/>
      <c r="C28" s="26"/>
      <c r="D28" s="29"/>
      <c r="E28" s="30"/>
      <c r="F28" s="31"/>
      <c r="G28" s="36"/>
      <c r="H28" s="32"/>
      <c r="I28" s="33"/>
      <c r="J28" s="34">
        <f t="shared" si="0"/>
        <v>0</v>
      </c>
      <c r="K28" s="35"/>
      <c r="L28" s="34">
        <f t="shared" si="1"/>
        <v>0</v>
      </c>
      <c r="M28" s="34">
        <f t="shared" si="2"/>
        <v>0</v>
      </c>
    </row>
    <row r="29" spans="1:13">
      <c r="A29" s="15"/>
      <c r="B29" s="25"/>
      <c r="C29" s="26"/>
      <c r="D29" s="28"/>
      <c r="E29" s="30"/>
      <c r="F29" s="31"/>
      <c r="G29" s="36"/>
      <c r="H29" s="32"/>
      <c r="I29" s="33"/>
      <c r="J29" s="34">
        <f t="shared" si="0"/>
        <v>0</v>
      </c>
      <c r="K29" s="35"/>
      <c r="L29" s="34">
        <f t="shared" si="1"/>
        <v>0</v>
      </c>
      <c r="M29" s="34">
        <f t="shared" si="2"/>
        <v>0</v>
      </c>
    </row>
    <row r="30" spans="1:13">
      <c r="A30" s="15"/>
      <c r="B30" s="25"/>
      <c r="C30" s="26"/>
      <c r="D30" s="29"/>
      <c r="E30" s="30"/>
      <c r="F30" s="31"/>
      <c r="G30" s="36"/>
      <c r="H30" s="32"/>
      <c r="I30" s="33"/>
      <c r="J30" s="34">
        <f t="shared" si="0"/>
        <v>0</v>
      </c>
      <c r="K30" s="35"/>
      <c r="L30" s="34">
        <f t="shared" si="1"/>
        <v>0</v>
      </c>
      <c r="M30" s="34">
        <f t="shared" si="2"/>
        <v>0</v>
      </c>
    </row>
    <row r="31" spans="1:13">
      <c r="A31" s="15"/>
      <c r="B31" s="25"/>
      <c r="C31" s="26"/>
      <c r="D31" s="28"/>
      <c r="E31" s="30"/>
      <c r="F31" s="31"/>
      <c r="G31" s="37"/>
      <c r="H31" s="38"/>
      <c r="I31" s="33"/>
      <c r="J31" s="34">
        <f t="shared" si="0"/>
        <v>0</v>
      </c>
      <c r="K31" s="35"/>
      <c r="L31" s="34">
        <f t="shared" si="1"/>
        <v>0</v>
      </c>
      <c r="M31" s="34">
        <f t="shared" si="2"/>
        <v>0</v>
      </c>
    </row>
    <row r="32" spans="1:13">
      <c r="A32" s="15"/>
      <c r="B32" s="25"/>
      <c r="C32" s="26"/>
      <c r="D32" s="29"/>
      <c r="E32" s="30"/>
      <c r="F32" s="31"/>
      <c r="G32" s="37"/>
      <c r="H32" s="38"/>
      <c r="I32" s="33"/>
      <c r="J32" s="34">
        <f t="shared" si="0"/>
        <v>0</v>
      </c>
      <c r="K32" s="35"/>
      <c r="L32" s="34">
        <f t="shared" si="1"/>
        <v>0</v>
      </c>
      <c r="M32" s="34">
        <f t="shared" si="2"/>
        <v>0</v>
      </c>
    </row>
    <row r="33" spans="1:13">
      <c r="A33" s="22"/>
      <c r="B33" s="14"/>
      <c r="C33" s="14"/>
      <c r="D33" s="14"/>
      <c r="E33" s="22"/>
      <c r="F33" s="22"/>
      <c r="G33" s="22"/>
      <c r="H33" s="40"/>
      <c r="I33" s="39" t="str">
        <f>"Suma wartości dla "&amp;B3&amp;" (Σ poz. 1-"&amp;COUNTA(A:A)-2&amp;")"</f>
        <v>Suma wartości dla  (Σ poz. 1-1)</v>
      </c>
      <c r="J33" s="20">
        <f>SUM(J3:J32)</f>
        <v>0</v>
      </c>
      <c r="K33" s="21" t="s">
        <v>25</v>
      </c>
      <c r="L33" s="20">
        <f>SUM(L3:L32)</f>
        <v>0</v>
      </c>
      <c r="M33" s="20">
        <f>SUM(M3:M32)</f>
        <v>0</v>
      </c>
    </row>
  </sheetData>
  <conditionalFormatting sqref="A1:M1048576">
    <cfRule type="notContainsBlanks" dxfId="5" priority="3">
      <formula>LEN(TRIM(A1))&gt;0</formula>
    </cfRule>
  </conditionalFormatting>
  <conditionalFormatting sqref="A2:XFD2">
    <cfRule type="notContainsBlanks" dxfId="4" priority="1">
      <formula>LEN(TRIM(A2))&gt;0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L3:M1048576 J1:J1048576 A1:I2 K1:M2" xr:uid="{87502E1C-9A26-485D-A023-EE930F9DC2A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2819D-43B6-4262-8C0A-547873CB0743}">
          <x14:formula1>
            <xm:f>Dane!$A$1:$A$5</xm:f>
          </x14:formula1>
          <xm:sqref>K3:K32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7C9E-6DE4-45A5-B76E-EF5DBAB2DBE0}">
  <dimension ref="A1:A5"/>
  <sheetViews>
    <sheetView workbookViewId="0">
      <selection activeCell="D21" sqref="D21"/>
    </sheetView>
  </sheetViews>
  <sheetFormatPr defaultRowHeight="15"/>
  <sheetData>
    <row r="1" spans="1:1">
      <c r="A1">
        <v>0</v>
      </c>
    </row>
    <row r="2" spans="1:1">
      <c r="A2">
        <v>0.05</v>
      </c>
    </row>
    <row r="3" spans="1:1">
      <c r="A3">
        <v>0.08</v>
      </c>
    </row>
    <row r="4" spans="1:1">
      <c r="A4">
        <v>0.23</v>
      </c>
    </row>
    <row r="5" spans="1:1">
      <c r="A5" t="s">
        <v>26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3"/>
  <sheetViews>
    <sheetView zoomScale="70" zoomScaleNormal="70" workbookViewId="0">
      <selection activeCell="J13" sqref="J13"/>
    </sheetView>
  </sheetViews>
  <sheetFormatPr defaultColWidth="0" defaultRowHeight="15"/>
  <cols>
    <col min="1" max="1" width="17.28515625" style="2" bestFit="1" customWidth="1"/>
    <col min="2" max="2" width="29.85546875" style="2" customWidth="1"/>
    <col min="3" max="3" width="31.7109375" style="3" customWidth="1"/>
    <col min="4" max="10" width="9.140625" customWidth="1"/>
    <col min="11" max="16384" width="9.140625" hidden="1"/>
  </cols>
  <sheetData>
    <row r="2" spans="1:3" ht="42" customHeight="1">
      <c r="A2" s="4" t="s">
        <v>27</v>
      </c>
      <c r="B2" s="4" t="s">
        <v>28</v>
      </c>
      <c r="C2" s="5" t="s">
        <v>29</v>
      </c>
    </row>
    <row r="3" spans="1:3" ht="42" customHeight="1">
      <c r="A3" s="1">
        <v>1</v>
      </c>
      <c r="B3" s="1" t="s">
        <v>48</v>
      </c>
      <c r="C3" s="48">
        <f>'Część  2  Interleukiny'!M9</f>
        <v>0</v>
      </c>
    </row>
  </sheetData>
  <phoneticPr fontId="6" type="noConversion"/>
  <conditionalFormatting sqref="A1:C1048576">
    <cfRule type="expression" dxfId="3" priority="1" stopIfTrue="1">
      <formula>NOT(ISBLANK(A1))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F3A-F63B-4850-81CE-69BCA4626CAD}">
  <sheetPr>
    <tabColor theme="5" tint="0.39997558519241921"/>
    <pageSetUpPr fitToPage="1"/>
  </sheetPr>
  <dimension ref="A1:M9"/>
  <sheetViews>
    <sheetView tabSelected="1" topLeftCell="A4" zoomScale="85" zoomScaleNormal="85" workbookViewId="0">
      <selection activeCell="E8" sqref="E8"/>
    </sheetView>
  </sheetViews>
  <sheetFormatPr defaultRowHeight="15"/>
  <cols>
    <col min="1" max="1" width="6.28515625" style="23" customWidth="1"/>
    <col min="2" max="2" width="20.140625" customWidth="1"/>
    <col min="3" max="3" width="30.7109375" customWidth="1"/>
    <col min="4" max="4" width="61.85546875" customWidth="1"/>
    <col min="5" max="5" width="26.42578125" style="41" customWidth="1"/>
    <col min="6" max="6" width="20.7109375" style="41" customWidth="1"/>
    <col min="7" max="7" width="17" style="23" customWidth="1"/>
    <col min="8" max="8" width="15.5703125" style="23" customWidth="1"/>
    <col min="9" max="9" width="17.42578125" style="41" customWidth="1"/>
    <col min="10" max="10" width="17.42578125" style="42" customWidth="1"/>
    <col min="11" max="11" width="9.140625" style="23"/>
    <col min="12" max="12" width="17.5703125" style="42" customWidth="1"/>
    <col min="13" max="13" width="18.140625" style="42" customWidth="1"/>
  </cols>
  <sheetData>
    <row r="1" spans="1:13" ht="35.25" customHeight="1">
      <c r="A1" s="6" t="s">
        <v>0</v>
      </c>
      <c r="B1" s="6" t="s">
        <v>1</v>
      </c>
      <c r="C1" s="6" t="s">
        <v>2</v>
      </c>
      <c r="D1" s="6" t="s">
        <v>3</v>
      </c>
      <c r="E1" s="18" t="s">
        <v>10</v>
      </c>
      <c r="F1" s="18" t="s">
        <v>11</v>
      </c>
      <c r="G1" s="6" t="s">
        <v>4</v>
      </c>
      <c r="H1" s="6" t="s">
        <v>5</v>
      </c>
      <c r="I1" s="16" t="s">
        <v>30</v>
      </c>
      <c r="J1" s="8" t="s">
        <v>51</v>
      </c>
      <c r="K1" s="7" t="s">
        <v>7</v>
      </c>
      <c r="L1" s="8" t="s">
        <v>49</v>
      </c>
      <c r="M1" s="8" t="s">
        <v>50</v>
      </c>
    </row>
    <row r="2" spans="1:13">
      <c r="A2" s="9" t="s">
        <v>12</v>
      </c>
      <c r="B2" s="10" t="s">
        <v>13</v>
      </c>
      <c r="C2" s="10" t="s">
        <v>14</v>
      </c>
      <c r="D2" s="10" t="s">
        <v>15</v>
      </c>
      <c r="E2" s="19" t="s">
        <v>16</v>
      </c>
      <c r="F2" s="19" t="s">
        <v>17</v>
      </c>
      <c r="G2" s="10" t="s">
        <v>18</v>
      </c>
      <c r="H2" s="11" t="s">
        <v>19</v>
      </c>
      <c r="I2" s="17" t="s">
        <v>20</v>
      </c>
      <c r="J2" s="11" t="s">
        <v>21</v>
      </c>
      <c r="K2" s="12" t="s">
        <v>22</v>
      </c>
      <c r="L2" s="12" t="s">
        <v>23</v>
      </c>
      <c r="M2" s="13" t="s">
        <v>24</v>
      </c>
    </row>
    <row r="3" spans="1:13" ht="180">
      <c r="A3" s="45" cm="1">
        <f t="array" ref="A3:A8">IFERROR(_xlfn.SEQUENCE(COUNTA(B:B)-2,1,1,1),1)</f>
        <v>1</v>
      </c>
      <c r="B3" s="27" t="s">
        <v>31</v>
      </c>
      <c r="C3" s="43" t="s">
        <v>34</v>
      </c>
      <c r="D3" s="44" t="s">
        <v>35</v>
      </c>
      <c r="E3" s="30"/>
      <c r="F3" s="31"/>
      <c r="G3" s="43" t="s">
        <v>32</v>
      </c>
      <c r="H3" s="46">
        <v>2</v>
      </c>
      <c r="I3" s="33"/>
      <c r="J3" s="34">
        <f t="shared" ref="J3:J8" si="0">ROUND(I3*H3,2)</f>
        <v>0</v>
      </c>
      <c r="K3" s="35"/>
      <c r="L3" s="34">
        <f t="shared" ref="L3:L8" si="1">ROUND(J3*K3,2)</f>
        <v>0</v>
      </c>
      <c r="M3" s="34">
        <f t="shared" ref="M3:M8" si="2">L3+J3</f>
        <v>0</v>
      </c>
    </row>
    <row r="4" spans="1:13" ht="177" customHeight="1">
      <c r="A4" s="45">
        <v>2</v>
      </c>
      <c r="B4" s="27" t="s">
        <v>31</v>
      </c>
      <c r="C4" s="43" t="s">
        <v>36</v>
      </c>
      <c r="D4" s="44" t="s">
        <v>37</v>
      </c>
      <c r="E4" s="30"/>
      <c r="F4" s="31"/>
      <c r="G4" s="43" t="s">
        <v>32</v>
      </c>
      <c r="H4" s="46">
        <v>3</v>
      </c>
      <c r="I4" s="33"/>
      <c r="J4" s="34">
        <f t="shared" si="0"/>
        <v>0</v>
      </c>
      <c r="K4" s="35"/>
      <c r="L4" s="34">
        <f t="shared" si="1"/>
        <v>0</v>
      </c>
      <c r="M4" s="34">
        <f t="shared" si="2"/>
        <v>0</v>
      </c>
    </row>
    <row r="5" spans="1:13" ht="121.5" customHeight="1">
      <c r="A5" s="45">
        <v>3</v>
      </c>
      <c r="B5" s="27" t="s">
        <v>31</v>
      </c>
      <c r="C5" s="43" t="s">
        <v>38</v>
      </c>
      <c r="D5" s="44" t="s">
        <v>39</v>
      </c>
      <c r="E5" s="30"/>
      <c r="F5" s="31"/>
      <c r="G5" s="43" t="s">
        <v>33</v>
      </c>
      <c r="H5" s="47">
        <v>10</v>
      </c>
      <c r="I5" s="33"/>
      <c r="J5" s="34">
        <f t="shared" si="0"/>
        <v>0</v>
      </c>
      <c r="K5" s="35"/>
      <c r="L5" s="34">
        <f t="shared" si="1"/>
        <v>0</v>
      </c>
      <c r="M5" s="34">
        <f t="shared" si="2"/>
        <v>0</v>
      </c>
    </row>
    <row r="6" spans="1:13" ht="132">
      <c r="A6" s="45">
        <v>4</v>
      </c>
      <c r="B6" s="27" t="s">
        <v>31</v>
      </c>
      <c r="C6" s="43" t="s">
        <v>40</v>
      </c>
      <c r="D6" s="44" t="s">
        <v>41</v>
      </c>
      <c r="E6" s="30"/>
      <c r="F6" s="31"/>
      <c r="G6" s="43" t="s">
        <v>33</v>
      </c>
      <c r="H6" s="47">
        <v>2</v>
      </c>
      <c r="I6" s="33"/>
      <c r="J6" s="34">
        <f t="shared" si="0"/>
        <v>0</v>
      </c>
      <c r="K6" s="35"/>
      <c r="L6" s="34">
        <f t="shared" si="1"/>
        <v>0</v>
      </c>
      <c r="M6" s="34">
        <f t="shared" si="2"/>
        <v>0</v>
      </c>
    </row>
    <row r="7" spans="1:13" ht="156">
      <c r="A7" s="45">
        <v>5</v>
      </c>
      <c r="B7" s="27" t="s">
        <v>31</v>
      </c>
      <c r="C7" s="43" t="s">
        <v>42</v>
      </c>
      <c r="D7" s="44" t="s">
        <v>43</v>
      </c>
      <c r="E7" s="30"/>
      <c r="F7" s="31"/>
      <c r="G7" s="43" t="s">
        <v>46</v>
      </c>
      <c r="H7" s="46">
        <v>2</v>
      </c>
      <c r="I7" s="33"/>
      <c r="J7" s="34">
        <f t="shared" si="0"/>
        <v>0</v>
      </c>
      <c r="K7" s="35"/>
      <c r="L7" s="34">
        <f t="shared" si="1"/>
        <v>0</v>
      </c>
      <c r="M7" s="34">
        <f t="shared" si="2"/>
        <v>0</v>
      </c>
    </row>
    <row r="8" spans="1:13" ht="336" customHeight="1">
      <c r="A8" s="45">
        <v>6</v>
      </c>
      <c r="B8" s="27" t="s">
        <v>31</v>
      </c>
      <c r="C8" s="43" t="s">
        <v>44</v>
      </c>
      <c r="D8" s="44" t="s">
        <v>45</v>
      </c>
      <c r="E8" s="30"/>
      <c r="F8" s="31"/>
      <c r="G8" s="43" t="s">
        <v>47</v>
      </c>
      <c r="H8" s="46">
        <v>1</v>
      </c>
      <c r="I8" s="33"/>
      <c r="J8" s="34">
        <f t="shared" si="0"/>
        <v>0</v>
      </c>
      <c r="K8" s="35"/>
      <c r="L8" s="34">
        <f t="shared" si="1"/>
        <v>0</v>
      </c>
      <c r="M8" s="34">
        <f t="shared" si="2"/>
        <v>0</v>
      </c>
    </row>
    <row r="9" spans="1:13">
      <c r="A9" s="22"/>
      <c r="B9" s="14"/>
      <c r="C9" s="14"/>
      <c r="D9" s="14"/>
      <c r="E9" s="22"/>
      <c r="F9" s="22"/>
      <c r="G9" s="22"/>
      <c r="H9" s="40"/>
      <c r="I9" s="39" t="str">
        <f>"Suma wartości dla "&amp;B3&amp;" (Σ poz. 1-"&amp;COUNTA(A:A)-2&amp;")"</f>
        <v>Suma wartości dla Część  2  Interleukiny (Σ poz. 1-6)</v>
      </c>
      <c r="J9" s="20">
        <f>SUM(J3:J8)</f>
        <v>0</v>
      </c>
      <c r="K9" s="21" t="s">
        <v>25</v>
      </c>
      <c r="L9" s="20">
        <f>SUM(L3:L8)</f>
        <v>0</v>
      </c>
      <c r="M9" s="20">
        <f>SUM(M3:M8)</f>
        <v>0</v>
      </c>
    </row>
  </sheetData>
  <conditionalFormatting sqref="A2:M1048576 A1:I1">
    <cfRule type="notContainsBlanks" dxfId="2" priority="3">
      <formula>LEN(TRIM(A1))&gt;0</formula>
    </cfRule>
  </conditionalFormatting>
  <conditionalFormatting sqref="A2:XFD2">
    <cfRule type="notContainsBlanks" dxfId="1" priority="2">
      <formula>LEN(TRIM(A2))&gt;0</formula>
    </cfRule>
  </conditionalFormatting>
  <conditionalFormatting sqref="J1:M1">
    <cfRule type="notContainsBlanks" dxfId="0" priority="1">
      <formula>LEN(TRIM(J1))&gt;0</formula>
    </cfRule>
  </conditionalFormatting>
  <dataValidations count="2">
    <dataValidation allowBlank="1" showInputMessage="1" showErrorMessage="1" sqref="A1:I2 J1:J1048576 L3:M1048576 K1:M2" xr:uid="{2B12557E-A1DE-4501-A0C7-18C1D1289FCF}"/>
    <dataValidation type="decimal" operator="greaterThanOrEqual" allowBlank="1" showInputMessage="1" showErrorMessage="1" sqref="H3:I9" xr:uid="{DECBD2B6-15B2-4C3B-9817-C59C8D7CDDF9}">
      <formula1>0</formula1>
    </dataValidation>
  </dataValidations>
  <pageMargins left="0.7" right="0.7" top="0.75" bottom="0.75" header="0.3" footer="0.3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B06ACC-38F7-4534-9320-1DC71666D307}">
          <x14:formula1>
            <xm:f>Dane!$A$1:$A$5</xm:f>
          </x14:formula1>
          <xm:sqref>K3:K8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  <Nrsprawy xmlns="84141fab-40ef-492f-9a5e-7c42236110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8" ma:contentTypeDescription="Utwórz nowy dokument." ma:contentTypeScope="" ma:versionID="782782296d5f0970a52da01f137e5522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bc91da3de4927526fc6b84c3725631b5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Nrspraw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  <xsd:element name="Nrsprawy" ma:index="33" nillable="true" ma:displayName="Nr sprawy" ma:format="Dropdown" ma:internalName="Nrsprawy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Props1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2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77FBD9-9239-4A24-886A-DC8C2A859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Template</vt:lpstr>
      <vt:lpstr>Dane</vt:lpstr>
      <vt:lpstr>PODSUMOWANIE</vt:lpstr>
      <vt:lpstr>Część  2  Interleukiny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Joanna Oczkowicz | Łukasiewicz – PORT</cp:lastModifiedBy>
  <cp:revision/>
  <cp:lastPrinted>2025-02-14T09:01:57Z</cp:lastPrinted>
  <dcterms:created xsi:type="dcterms:W3CDTF">2024-10-01T14:32:53Z</dcterms:created>
  <dcterms:modified xsi:type="dcterms:W3CDTF">2025-03-11T10:54:02Z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</Properties>
</file>