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aurelia.INWEST_AW\Desktop\Moje dokumenty\Postępowania 2024\6.2024 doposażenie jednostek kultury\01. SWZ\SWZ na stronę inter Platforma\"/>
    </mc:Choice>
  </mc:AlternateContent>
  <xr:revisionPtr revIDLastSave="0" documentId="13_ncr:1_{A4A810A7-0DD7-4ED6-B92B-6F410FE19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2 zamówienia" sheetId="7" r:id="rId1"/>
  </sheets>
  <definedNames>
    <definedName name="_xlnm.Print_Area" localSheetId="0">'część 2 zamówienia'!$A$1:$K$81</definedName>
    <definedName name="RazemBVI">#REF!</definedName>
    <definedName name="SumaCBV">#REF!</definedName>
    <definedName name="SumaDBV">#REF!</definedName>
    <definedName name="SumaEBV">#REF!</definedName>
    <definedName name="SumaFBV">#REF!</definedName>
    <definedName name="SumaGBV">#REF!</definedName>
    <definedName name="SumaHBV">#REF!</definedName>
    <definedName name="SumaimBV">#REF!</definedName>
    <definedName name="SumaJBV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7" l="1"/>
  <c r="F23" i="7"/>
  <c r="K74" i="7"/>
  <c r="J74" i="7"/>
  <c r="I74" i="7"/>
  <c r="H74" i="7"/>
  <c r="G74" i="7"/>
  <c r="K69" i="7"/>
  <c r="J69" i="7"/>
  <c r="I69" i="7"/>
  <c r="H69" i="7"/>
  <c r="G69" i="7"/>
  <c r="K64" i="7"/>
  <c r="J64" i="7"/>
  <c r="I64" i="7"/>
  <c r="H64" i="7"/>
  <c r="G64" i="7"/>
  <c r="K59" i="7"/>
  <c r="J59" i="7"/>
  <c r="I59" i="7"/>
  <c r="H59" i="7"/>
  <c r="G59" i="7"/>
  <c r="K54" i="7"/>
  <c r="J54" i="7"/>
  <c r="I54" i="7"/>
  <c r="H54" i="7"/>
  <c r="G54" i="7"/>
  <c r="K49" i="7"/>
  <c r="J49" i="7"/>
  <c r="I49" i="7"/>
  <c r="H49" i="7"/>
  <c r="G49" i="7"/>
  <c r="K44" i="7"/>
  <c r="J44" i="7"/>
  <c r="I44" i="7"/>
  <c r="H44" i="7"/>
  <c r="G44" i="7"/>
  <c r="K39" i="7"/>
  <c r="J39" i="7"/>
  <c r="I39" i="7"/>
  <c r="H39" i="7"/>
  <c r="G39" i="7"/>
</calcChain>
</file>

<file path=xl/sharedStrings.xml><?xml version="1.0" encoding="utf-8"?>
<sst xmlns="http://schemas.openxmlformats.org/spreadsheetml/2006/main" count="137" uniqueCount="61">
  <si>
    <t>Lp.</t>
  </si>
  <si>
    <t>Dostawa sprzętu do Gminnego Ośrodka Kultury</t>
  </si>
  <si>
    <t>szt.</t>
  </si>
  <si>
    <t>kpl.</t>
  </si>
  <si>
    <t>Krosno ośmionicielnicowe</t>
  </si>
  <si>
    <t>Krosno do koralików</t>
  </si>
  <si>
    <t>Duże krosno tkackie</t>
  </si>
  <si>
    <t>Maszyna do szycia</t>
  </si>
  <si>
    <t>Namiot bawełniany</t>
  </si>
  <si>
    <t>Krzesła składane</t>
  </si>
  <si>
    <t>Grawer ręczny</t>
  </si>
  <si>
    <t>Pomocnik malarski</t>
  </si>
  <si>
    <t>Regał magazynowy</t>
  </si>
  <si>
    <t>Walizka narzędziowa</t>
  </si>
  <si>
    <t>Gilotyna do papieru</t>
  </si>
  <si>
    <t>Trymer do papieru</t>
  </si>
  <si>
    <t>Stół koktajlowy z pokrowcem</t>
  </si>
  <si>
    <t>Stół duży cateringowy</t>
  </si>
  <si>
    <t>Zestaw dłut</t>
  </si>
  <si>
    <t>Suma</t>
  </si>
  <si>
    <t>Dostawa sprzętu do Gminnej Biblioteki w Luzinie</t>
  </si>
  <si>
    <t xml:space="preserve">szt. </t>
  </si>
  <si>
    <t>szt</t>
  </si>
  <si>
    <t>C</t>
  </si>
  <si>
    <t>…</t>
  </si>
  <si>
    <t>D</t>
  </si>
  <si>
    <t>E</t>
  </si>
  <si>
    <t>F</t>
  </si>
  <si>
    <t>G</t>
  </si>
  <si>
    <t>H</t>
  </si>
  <si>
    <t>I</t>
  </si>
  <si>
    <t>J</t>
  </si>
  <si>
    <t>II</t>
  </si>
  <si>
    <t>Suma I+II</t>
  </si>
  <si>
    <t>Pulpit na nuty</t>
  </si>
  <si>
    <t>Zestaw szydełek</t>
  </si>
  <si>
    <t>Stół drewniany</t>
  </si>
  <si>
    <t>Domek na narzędzia</t>
  </si>
  <si>
    <t>Załącznik nr 1b do SWZ WZÓR FORMULARZA CENOWEGO</t>
  </si>
  <si>
    <t xml:space="preserve">Klocki duży zestaw kreatywny </t>
  </si>
  <si>
    <t>Klocki  classic</t>
  </si>
  <si>
    <t>Płytka konstrukcyjna</t>
  </si>
  <si>
    <t>Zestaw mini figurek</t>
  </si>
  <si>
    <t>Uwaga! Niniejszy formularz cenowy stanowi integralną część Formularza Ofertowego. Powyższe wartości wynikające ze zsumowania należy przenieść  do Formularza Ofertowego - Załącznik nr 1 do SWZ</t>
  </si>
  <si>
    <t>CZĘŚĆ 2 ZAMÓWIENIA  - ZAKUP WRAZ Z DOSTAWĄ WYPOSAŻENIA DO WARSZTATÓW DYDAKTYCZNYCH</t>
  </si>
  <si>
    <t>Informacja dla Wykonawcy:</t>
  </si>
  <si>
    <r>
      <t xml:space="preserve">Formularz cenowy musi być opatrzony, przez osobę lub osoby uprawnione do reprezentowania firmy </t>
    </r>
    <r>
      <rPr>
        <b/>
        <i/>
        <u/>
        <sz val="11"/>
        <color theme="1"/>
        <rFont val="Times New Roman"/>
        <family val="1"/>
        <charset val="238"/>
      </rPr>
      <t>kwalifikowanym podpisem elektronicznym, lub podpisem zaufanym lub podpisem osobistym</t>
    </r>
    <r>
      <rPr>
        <b/>
        <i/>
        <sz val="11"/>
        <color theme="1"/>
        <rFont val="Times New Roman"/>
        <family val="1"/>
        <charset val="238"/>
      </rPr>
      <t xml:space="preserve"> i przekazany Zamawiającemu wraz z dokumentem/dokumentami potwierdzającymi prawo do reprezentacji Wykonawcy przez osobę podpisującą ofertę.</t>
    </r>
    <r>
      <rPr>
        <sz val="11"/>
        <color theme="1"/>
        <rFont val="Times New Roman"/>
        <family val="1"/>
        <charset val="238"/>
      </rPr>
      <t xml:space="preserve"> </t>
    </r>
  </si>
  <si>
    <t>Namiot 3x3 m</t>
  </si>
  <si>
    <t>Namiot 3x6 m</t>
  </si>
  <si>
    <t>Rama wystawowa</t>
  </si>
  <si>
    <t>Girlanda ogrodowa 20 m</t>
  </si>
  <si>
    <t>Nazwa produktu</t>
  </si>
  <si>
    <t>Opis</t>
  </si>
  <si>
    <t>Jedn. miary</t>
  </si>
  <si>
    <t>Ilość (liczba)</t>
  </si>
  <si>
    <t xml:space="preserve">Cna jednostkowa netto w PLN
</t>
  </si>
  <si>
    <t>Wartość netto w PLN (kolumna 5x6)</t>
  </si>
  <si>
    <t>Stawka VAT (%)</t>
  </si>
  <si>
    <t>Wartość VAT (kolumna 7x8)</t>
  </si>
  <si>
    <t>Wartość brutto                                      w PLN (kolumna 7+9)</t>
  </si>
  <si>
    <t>wg wymagań określonych w zał nr 5b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</si>
</sst>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rgb="FF2D2D2D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i/>
      <sz val="11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AF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/>
  </cellStyleXfs>
  <cellXfs count="69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Protection="1">
      <protection locked="0"/>
    </xf>
    <xf numFmtId="0" fontId="3" fillId="0" borderId="0" xfId="1" applyFont="1"/>
    <xf numFmtId="0" fontId="2" fillId="0" borderId="0" xfId="1" applyFont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/>
    <xf numFmtId="0" fontId="4" fillId="0" borderId="2" xfId="1" applyFont="1" applyBorder="1" applyProtection="1">
      <protection locked="0"/>
    </xf>
    <xf numFmtId="0" fontId="5" fillId="0" borderId="2" xfId="1" applyFont="1" applyBorder="1"/>
    <xf numFmtId="0" fontId="5" fillId="0" borderId="0" xfId="1" applyFont="1"/>
    <xf numFmtId="0" fontId="6" fillId="0" borderId="2" xfId="1" applyFont="1" applyBorder="1"/>
    <xf numFmtId="0" fontId="7" fillId="0" borderId="0" xfId="1" applyFont="1"/>
    <xf numFmtId="0" fontId="8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right" vertical="center" wrapText="1" indent="1"/>
    </xf>
    <xf numFmtId="0" fontId="9" fillId="0" borderId="0" xfId="2" applyAlignment="1">
      <alignment horizontal="left" vertical="center" wrapText="1" indent="2"/>
    </xf>
    <xf numFmtId="0" fontId="17" fillId="0" borderId="0" xfId="1" applyFont="1" applyAlignment="1">
      <alignment wrapText="1"/>
    </xf>
    <xf numFmtId="0" fontId="17" fillId="0" borderId="6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wrapText="1"/>
    </xf>
    <xf numFmtId="0" fontId="18" fillId="0" borderId="6" xfId="1" applyFont="1" applyBorder="1" applyAlignment="1" applyProtection="1">
      <alignment horizontal="left" vertical="center" wrapText="1"/>
      <protection locked="0"/>
    </xf>
    <xf numFmtId="0" fontId="18" fillId="0" borderId="6" xfId="1" applyFont="1" applyBorder="1" applyAlignment="1" applyProtection="1">
      <alignment horizontal="center" vertical="center" wrapText="1"/>
      <protection locked="0"/>
    </xf>
    <xf numFmtId="4" fontId="18" fillId="0" borderId="6" xfId="1" applyNumberFormat="1" applyFont="1" applyBorder="1" applyAlignment="1" applyProtection="1">
      <alignment horizontal="right" vertical="center" wrapText="1"/>
      <protection locked="0"/>
    </xf>
    <xf numFmtId="10" fontId="18" fillId="0" borderId="6" xfId="1" applyNumberFormat="1" applyFont="1" applyBorder="1" applyAlignment="1" applyProtection="1">
      <alignment horizontal="center" vertical="center" wrapText="1"/>
      <protection locked="0"/>
    </xf>
    <xf numFmtId="4" fontId="18" fillId="0" borderId="8" xfId="1" applyNumberFormat="1" applyFont="1" applyBorder="1" applyAlignment="1" applyProtection="1">
      <alignment horizontal="right" vertical="center" wrapText="1"/>
      <protection locked="0"/>
    </xf>
    <xf numFmtId="0" fontId="17" fillId="0" borderId="7" xfId="1" applyFont="1" applyBorder="1" applyAlignment="1">
      <alignment wrapText="1"/>
    </xf>
    <xf numFmtId="4" fontId="17" fillId="2" borderId="6" xfId="1" applyNumberFormat="1" applyFont="1" applyFill="1" applyBorder="1" applyAlignment="1" applyProtection="1">
      <alignment horizontal="right" vertical="center" wrapText="1"/>
      <protection locked="0"/>
    </xf>
    <xf numFmtId="4" fontId="17" fillId="2" borderId="8" xfId="1" applyNumberFormat="1" applyFont="1" applyFill="1" applyBorder="1" applyAlignment="1" applyProtection="1">
      <alignment horizontal="right" vertical="center" wrapText="1"/>
      <protection locked="0"/>
    </xf>
    <xf numFmtId="0" fontId="17" fillId="0" borderId="7" xfId="1" applyFont="1" applyBorder="1" applyAlignment="1">
      <alignment horizontal="left" wrapText="1"/>
    </xf>
    <xf numFmtId="0" fontId="18" fillId="0" borderId="7" xfId="1" applyFont="1" applyBorder="1" applyAlignment="1" applyProtection="1">
      <alignment horizontal="center" vertical="center" wrapText="1"/>
      <protection locked="0"/>
    </xf>
    <xf numFmtId="0" fontId="18" fillId="0" borderId="6" xfId="1" applyFont="1" applyBorder="1" applyAlignment="1" applyProtection="1">
      <alignment vertical="center" wrapText="1"/>
      <protection locked="0"/>
    </xf>
    <xf numFmtId="164" fontId="18" fillId="0" borderId="6" xfId="1" applyNumberFormat="1" applyFont="1" applyBorder="1" applyAlignment="1" applyProtection="1">
      <alignment horizontal="right" vertical="center" wrapText="1"/>
      <protection locked="0"/>
    </xf>
    <xf numFmtId="0" fontId="17" fillId="0" borderId="7" xfId="1" applyFont="1" applyBorder="1" applyAlignment="1">
      <alignment horizontal="left" vertical="center" wrapText="1"/>
    </xf>
    <xf numFmtId="0" fontId="18" fillId="0" borderId="7" xfId="1" applyFont="1" applyBorder="1" applyAlignment="1">
      <alignment horizontal="left" wrapText="1"/>
    </xf>
    <xf numFmtId="0" fontId="18" fillId="0" borderId="7" xfId="1" applyFont="1" applyBorder="1" applyAlignment="1" applyProtection="1">
      <alignment horizontal="left" wrapText="1"/>
      <protection locked="0"/>
    </xf>
    <xf numFmtId="0" fontId="18" fillId="0" borderId="6" xfId="1" applyFont="1" applyBorder="1" applyProtection="1">
      <protection locked="0"/>
    </xf>
    <xf numFmtId="0" fontId="18" fillId="0" borderId="7" xfId="1" applyFont="1" applyBorder="1" applyAlignment="1">
      <alignment horizontal="left" vertical="center" wrapText="1"/>
    </xf>
    <xf numFmtId="4" fontId="18" fillId="2" borderId="6" xfId="1" applyNumberFormat="1" applyFont="1" applyFill="1" applyBorder="1" applyAlignment="1" applyProtection="1">
      <alignment horizontal="right" vertical="center" wrapText="1"/>
      <protection locked="0"/>
    </xf>
    <xf numFmtId="4" fontId="18" fillId="2" borderId="8" xfId="1" applyNumberFormat="1" applyFont="1" applyFill="1" applyBorder="1" applyAlignment="1" applyProtection="1">
      <alignment horizontal="right" vertical="center" wrapText="1"/>
      <protection locked="0"/>
    </xf>
    <xf numFmtId="4" fontId="17" fillId="2" borderId="10" xfId="1" applyNumberFormat="1" applyFont="1" applyFill="1" applyBorder="1" applyAlignment="1" applyProtection="1">
      <alignment horizontal="right" vertical="center" wrapText="1"/>
      <protection locked="0"/>
    </xf>
    <xf numFmtId="4" fontId="17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vertical="center" wrapText="1"/>
    </xf>
    <xf numFmtId="0" fontId="18" fillId="0" borderId="5" xfId="1" applyFont="1" applyBorder="1" applyAlignment="1">
      <alignment vertical="center" wrapText="1"/>
    </xf>
    <xf numFmtId="0" fontId="18" fillId="0" borderId="0" xfId="1" applyFont="1"/>
    <xf numFmtId="0" fontId="18" fillId="0" borderId="0" xfId="1" applyFont="1" applyAlignment="1">
      <alignment horizontal="right"/>
    </xf>
    <xf numFmtId="0" fontId="17" fillId="0" borderId="12" xfId="1" applyFont="1" applyBorder="1" applyAlignment="1">
      <alignment horizontal="center" vertical="center" wrapText="1"/>
    </xf>
    <xf numFmtId="0" fontId="17" fillId="0" borderId="14" xfId="1" applyFont="1" applyBorder="1" applyAlignment="1">
      <alignment horizontal="center" vertical="center" wrapText="1"/>
    </xf>
    <xf numFmtId="0" fontId="17" fillId="0" borderId="15" xfId="1" applyFont="1" applyBorder="1" applyAlignment="1">
      <alignment horizontal="center" vertical="center" wrapText="1"/>
    </xf>
    <xf numFmtId="4" fontId="17" fillId="0" borderId="6" xfId="1" applyNumberFormat="1" applyFont="1" applyBorder="1" applyAlignment="1" applyProtection="1">
      <alignment vertical="center" wrapText="1"/>
      <protection locked="0"/>
    </xf>
    <xf numFmtId="164" fontId="17" fillId="0" borderId="6" xfId="1" applyNumberFormat="1" applyFont="1" applyBorder="1" applyAlignment="1" applyProtection="1">
      <alignment vertical="center" wrapText="1"/>
      <protection locked="0"/>
    </xf>
    <xf numFmtId="0" fontId="16" fillId="0" borderId="13" xfId="1" applyFont="1" applyBorder="1" applyAlignment="1">
      <alignment horizontal="center" vertical="center" wrapText="1"/>
    </xf>
    <xf numFmtId="0" fontId="17" fillId="0" borderId="13" xfId="1" applyFont="1" applyBorder="1" applyAlignment="1">
      <alignment horizontal="center" vertical="center" wrapText="1"/>
    </xf>
    <xf numFmtId="0" fontId="17" fillId="3" borderId="13" xfId="1" applyFont="1" applyFill="1" applyBorder="1" applyAlignment="1">
      <alignment horizontal="center" vertical="center" wrapText="1"/>
    </xf>
    <xf numFmtId="0" fontId="18" fillId="0" borderId="6" xfId="1" applyFont="1" applyBorder="1" applyAlignment="1" applyProtection="1">
      <alignment horizontal="left" vertical="center" wrapText="1"/>
      <protection locked="0"/>
    </xf>
    <xf numFmtId="0" fontId="18" fillId="0" borderId="8" xfId="1" applyFont="1" applyBorder="1" applyAlignment="1" applyProtection="1">
      <alignment horizontal="left" vertical="center" wrapText="1"/>
      <protection locked="0"/>
    </xf>
    <xf numFmtId="0" fontId="18" fillId="0" borderId="6" xfId="1" applyFont="1" applyBorder="1" applyAlignment="1" applyProtection="1">
      <alignment wrapText="1"/>
      <protection locked="0"/>
    </xf>
    <xf numFmtId="0" fontId="17" fillId="0" borderId="16" xfId="1" applyFont="1" applyBorder="1" applyAlignment="1" applyProtection="1">
      <alignment horizontal="center" vertical="center" wrapText="1"/>
      <protection locked="0"/>
    </xf>
    <xf numFmtId="0" fontId="17" fillId="0" borderId="17" xfId="1" applyFont="1" applyBorder="1" applyAlignment="1" applyProtection="1">
      <alignment horizontal="center" vertical="center" wrapText="1"/>
      <protection locked="0"/>
    </xf>
    <xf numFmtId="0" fontId="17" fillId="0" borderId="18" xfId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7" fillId="0" borderId="6" xfId="1" applyFont="1" applyBorder="1" applyAlignment="1" applyProtection="1">
      <alignment horizontal="left" vertical="center" wrapText="1"/>
      <protection locked="0"/>
    </xf>
    <xf numFmtId="0" fontId="17" fillId="0" borderId="8" xfId="1" applyFont="1" applyBorder="1" applyAlignment="1" applyProtection="1">
      <alignment horizontal="left" vertical="center" wrapText="1"/>
      <protection locked="0"/>
    </xf>
    <xf numFmtId="0" fontId="11" fillId="0" borderId="0" xfId="3" applyFont="1" applyAlignment="1">
      <alignment horizontal="left" vertical="center" wrapText="1"/>
    </xf>
    <xf numFmtId="0" fontId="17" fillId="0" borderId="9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</cellXfs>
  <cellStyles count="4">
    <cellStyle name="Hiperłącze" xfId="2" builtinId="8"/>
    <cellStyle name="Normalny" xfId="0" builtinId="0"/>
    <cellStyle name="Normalny 2" xfId="3" xr:uid="{4A2EFCA3-568B-44F6-A097-DF21EBABF118}"/>
    <cellStyle name="Normalny 2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96"/>
  <sheetViews>
    <sheetView tabSelected="1" view="pageBreakPreview" topLeftCell="B29" zoomScaleNormal="100" zoomScaleSheetLayoutView="100" workbookViewId="0">
      <selection activeCell="N34" sqref="N34"/>
    </sheetView>
  </sheetViews>
  <sheetFormatPr defaultColWidth="9.140625" defaultRowHeight="11.25" x14ac:dyDescent="0.2"/>
  <cols>
    <col min="1" max="1" width="0.85546875" style="2" hidden="1" customWidth="1"/>
    <col min="2" max="2" width="6.28515625" style="2" customWidth="1"/>
    <col min="3" max="3" width="35.5703125" style="2" customWidth="1"/>
    <col min="4" max="4" width="12.85546875" style="2" customWidth="1"/>
    <col min="5" max="5" width="8.28515625" style="2" customWidth="1"/>
    <col min="6" max="6" width="10" style="6" customWidth="1"/>
    <col min="7" max="7" width="11.85546875" style="2" customWidth="1"/>
    <col min="8" max="8" width="12.140625" style="2" customWidth="1"/>
    <col min="9" max="9" width="10.7109375" style="2" customWidth="1"/>
    <col min="10" max="10" width="12.5703125" style="2" customWidth="1"/>
    <col min="11" max="11" width="12" style="2" customWidth="1"/>
    <col min="12" max="16384" width="9.140625" style="2"/>
  </cols>
  <sheetData>
    <row r="1" spans="1:11" ht="48.75" customHeight="1" thickBot="1" x14ac:dyDescent="0.25">
      <c r="A1" s="1"/>
      <c r="B1" s="17"/>
      <c r="C1" s="55" t="s">
        <v>44</v>
      </c>
      <c r="D1" s="55"/>
      <c r="E1" s="53" t="s">
        <v>38</v>
      </c>
      <c r="F1" s="54"/>
      <c r="G1" s="54"/>
      <c r="H1" s="54"/>
      <c r="I1" s="54"/>
      <c r="J1" s="54"/>
      <c r="K1" s="54"/>
    </row>
    <row r="2" spans="1:11" s="3" customFormat="1" ht="75" customHeight="1" x14ac:dyDescent="0.25">
      <c r="A2" s="7"/>
      <c r="B2" s="48" t="s">
        <v>0</v>
      </c>
      <c r="C2" s="49" t="s">
        <v>51</v>
      </c>
      <c r="D2" s="49" t="s">
        <v>52</v>
      </c>
      <c r="E2" s="49" t="s">
        <v>53</v>
      </c>
      <c r="F2" s="49" t="s">
        <v>54</v>
      </c>
      <c r="G2" s="49" t="s">
        <v>55</v>
      </c>
      <c r="H2" s="49" t="s">
        <v>56</v>
      </c>
      <c r="I2" s="49" t="s">
        <v>57</v>
      </c>
      <c r="J2" s="49" t="s">
        <v>58</v>
      </c>
      <c r="K2" s="50" t="s">
        <v>59</v>
      </c>
    </row>
    <row r="3" spans="1:11" s="3" customFormat="1" ht="12.75" customHeight="1" x14ac:dyDescent="0.25">
      <c r="A3" s="7"/>
      <c r="B3" s="20">
        <v>1</v>
      </c>
      <c r="C3" s="18">
        <v>2</v>
      </c>
      <c r="D3" s="18">
        <v>3</v>
      </c>
      <c r="E3" s="18">
        <v>4</v>
      </c>
      <c r="F3" s="18">
        <v>5</v>
      </c>
      <c r="G3" s="18">
        <v>6</v>
      </c>
      <c r="H3" s="18">
        <v>7</v>
      </c>
      <c r="I3" s="18">
        <v>8</v>
      </c>
      <c r="J3" s="18">
        <v>9</v>
      </c>
      <c r="K3" s="19">
        <v>10</v>
      </c>
    </row>
    <row r="4" spans="1:11" s="11" customFormat="1" ht="16.5" customHeight="1" x14ac:dyDescent="0.2">
      <c r="A4" s="10"/>
      <c r="B4" s="21" t="s">
        <v>30</v>
      </c>
      <c r="C4" s="64" t="s">
        <v>1</v>
      </c>
      <c r="D4" s="64"/>
      <c r="E4" s="64"/>
      <c r="F4" s="64"/>
      <c r="G4" s="64"/>
      <c r="H4" s="64"/>
      <c r="I4" s="64"/>
      <c r="J4" s="64"/>
      <c r="K4" s="65"/>
    </row>
    <row r="5" spans="1:11" ht="63.75" customHeight="1" x14ac:dyDescent="0.2">
      <c r="A5" s="8"/>
      <c r="B5" s="31">
        <v>1</v>
      </c>
      <c r="C5" s="22" t="s">
        <v>4</v>
      </c>
      <c r="D5" s="22" t="s">
        <v>60</v>
      </c>
      <c r="E5" s="23" t="s">
        <v>2</v>
      </c>
      <c r="F5" s="24">
        <v>1</v>
      </c>
      <c r="G5" s="24"/>
      <c r="H5" s="24"/>
      <c r="I5" s="25">
        <v>0.23</v>
      </c>
      <c r="J5" s="24"/>
      <c r="K5" s="26"/>
    </row>
    <row r="6" spans="1:11" ht="60" customHeight="1" x14ac:dyDescent="0.2">
      <c r="A6" s="8"/>
      <c r="B6" s="31">
        <v>2</v>
      </c>
      <c r="C6" s="22" t="s">
        <v>5</v>
      </c>
      <c r="D6" s="22" t="s">
        <v>60</v>
      </c>
      <c r="E6" s="23" t="s">
        <v>2</v>
      </c>
      <c r="F6" s="24">
        <v>10</v>
      </c>
      <c r="G6" s="24"/>
      <c r="H6" s="24"/>
      <c r="I6" s="25">
        <v>0.23</v>
      </c>
      <c r="J6" s="24"/>
      <c r="K6" s="26"/>
    </row>
    <row r="7" spans="1:11" ht="60.75" customHeight="1" x14ac:dyDescent="0.2">
      <c r="A7" s="8"/>
      <c r="B7" s="31">
        <v>3</v>
      </c>
      <c r="C7" s="22" t="s">
        <v>6</v>
      </c>
      <c r="D7" s="22" t="s">
        <v>60</v>
      </c>
      <c r="E7" s="23" t="s">
        <v>2</v>
      </c>
      <c r="F7" s="24">
        <v>10</v>
      </c>
      <c r="G7" s="24"/>
      <c r="H7" s="24"/>
      <c r="I7" s="25">
        <v>0.23</v>
      </c>
      <c r="J7" s="24"/>
      <c r="K7" s="26"/>
    </row>
    <row r="8" spans="1:11" ht="63.75" customHeight="1" x14ac:dyDescent="0.2">
      <c r="A8" s="8"/>
      <c r="B8" s="31">
        <v>4</v>
      </c>
      <c r="C8" s="22" t="s">
        <v>7</v>
      </c>
      <c r="D8" s="22" t="s">
        <v>60</v>
      </c>
      <c r="E8" s="23" t="s">
        <v>2</v>
      </c>
      <c r="F8" s="24">
        <v>5</v>
      </c>
      <c r="G8" s="24"/>
      <c r="H8" s="24"/>
      <c r="I8" s="25">
        <v>0.23</v>
      </c>
      <c r="J8" s="24"/>
      <c r="K8" s="26"/>
    </row>
    <row r="9" spans="1:11" ht="61.5" customHeight="1" x14ac:dyDescent="0.2">
      <c r="A9" s="8"/>
      <c r="B9" s="31">
        <v>5</v>
      </c>
      <c r="C9" s="22" t="s">
        <v>8</v>
      </c>
      <c r="D9" s="22" t="s">
        <v>60</v>
      </c>
      <c r="E9" s="23" t="s">
        <v>2</v>
      </c>
      <c r="F9" s="24">
        <v>1</v>
      </c>
      <c r="G9" s="24"/>
      <c r="H9" s="24"/>
      <c r="I9" s="25">
        <v>0.23</v>
      </c>
      <c r="J9" s="24"/>
      <c r="K9" s="26"/>
    </row>
    <row r="10" spans="1:11" ht="60.75" customHeight="1" x14ac:dyDescent="0.2">
      <c r="A10" s="8"/>
      <c r="B10" s="31">
        <v>6</v>
      </c>
      <c r="C10" s="22" t="s">
        <v>47</v>
      </c>
      <c r="D10" s="22" t="s">
        <v>60</v>
      </c>
      <c r="E10" s="23" t="s">
        <v>2</v>
      </c>
      <c r="F10" s="24">
        <v>2</v>
      </c>
      <c r="G10" s="24"/>
      <c r="H10" s="24"/>
      <c r="I10" s="25">
        <v>0.23</v>
      </c>
      <c r="J10" s="24"/>
      <c r="K10" s="26"/>
    </row>
    <row r="11" spans="1:11" ht="54.75" customHeight="1" x14ac:dyDescent="0.2">
      <c r="A11" s="8"/>
      <c r="B11" s="31">
        <v>7</v>
      </c>
      <c r="C11" s="22" t="s">
        <v>48</v>
      </c>
      <c r="D11" s="22" t="s">
        <v>60</v>
      </c>
      <c r="E11" s="23" t="s">
        <v>2</v>
      </c>
      <c r="F11" s="24">
        <v>2</v>
      </c>
      <c r="G11" s="24"/>
      <c r="H11" s="24"/>
      <c r="I11" s="25">
        <v>0.23</v>
      </c>
      <c r="J11" s="24"/>
      <c r="K11" s="26"/>
    </row>
    <row r="12" spans="1:11" ht="63.75" customHeight="1" x14ac:dyDescent="0.2">
      <c r="A12" s="8"/>
      <c r="B12" s="31">
        <v>8</v>
      </c>
      <c r="C12" s="22" t="s">
        <v>9</v>
      </c>
      <c r="D12" s="22" t="s">
        <v>60</v>
      </c>
      <c r="E12" s="23" t="s">
        <v>2</v>
      </c>
      <c r="F12" s="24">
        <v>50</v>
      </c>
      <c r="G12" s="24"/>
      <c r="H12" s="24"/>
      <c r="I12" s="25">
        <v>0.23</v>
      </c>
      <c r="J12" s="24"/>
      <c r="K12" s="26"/>
    </row>
    <row r="13" spans="1:11" ht="66" customHeight="1" x14ac:dyDescent="0.2">
      <c r="A13" s="8"/>
      <c r="B13" s="31">
        <v>9</v>
      </c>
      <c r="C13" s="22" t="s">
        <v>10</v>
      </c>
      <c r="D13" s="22" t="s">
        <v>60</v>
      </c>
      <c r="E13" s="23" t="s">
        <v>2</v>
      </c>
      <c r="F13" s="24">
        <v>8</v>
      </c>
      <c r="G13" s="24"/>
      <c r="H13" s="24"/>
      <c r="I13" s="25">
        <v>0.23</v>
      </c>
      <c r="J13" s="24"/>
      <c r="K13" s="26"/>
    </row>
    <row r="14" spans="1:11" ht="63.75" customHeight="1" x14ac:dyDescent="0.2">
      <c r="A14" s="8"/>
      <c r="B14" s="31">
        <v>10</v>
      </c>
      <c r="C14" s="22" t="s">
        <v>11</v>
      </c>
      <c r="D14" s="22" t="s">
        <v>60</v>
      </c>
      <c r="E14" s="23" t="s">
        <v>2</v>
      </c>
      <c r="F14" s="24">
        <v>5</v>
      </c>
      <c r="G14" s="24"/>
      <c r="H14" s="24"/>
      <c r="I14" s="25">
        <v>0.23</v>
      </c>
      <c r="J14" s="24"/>
      <c r="K14" s="26"/>
    </row>
    <row r="15" spans="1:11" ht="60.75" customHeight="1" x14ac:dyDescent="0.2">
      <c r="A15" s="8"/>
      <c r="B15" s="31">
        <v>11</v>
      </c>
      <c r="C15" s="22" t="s">
        <v>12</v>
      </c>
      <c r="D15" s="22" t="s">
        <v>60</v>
      </c>
      <c r="E15" s="23" t="s">
        <v>2</v>
      </c>
      <c r="F15" s="24">
        <v>1</v>
      </c>
      <c r="G15" s="24"/>
      <c r="H15" s="24"/>
      <c r="I15" s="25">
        <v>0.23</v>
      </c>
      <c r="J15" s="24"/>
      <c r="K15" s="26"/>
    </row>
    <row r="16" spans="1:11" ht="64.5" customHeight="1" x14ac:dyDescent="0.2">
      <c r="A16" s="8"/>
      <c r="B16" s="31">
        <v>12</v>
      </c>
      <c r="C16" s="22" t="s">
        <v>13</v>
      </c>
      <c r="D16" s="22" t="s">
        <v>60</v>
      </c>
      <c r="E16" s="23" t="s">
        <v>2</v>
      </c>
      <c r="F16" s="24">
        <v>1</v>
      </c>
      <c r="G16" s="24"/>
      <c r="H16" s="24"/>
      <c r="I16" s="25">
        <v>0.23</v>
      </c>
      <c r="J16" s="24"/>
      <c r="K16" s="26"/>
    </row>
    <row r="17" spans="1:11" ht="60.75" customHeight="1" x14ac:dyDescent="0.2">
      <c r="A17" s="8"/>
      <c r="B17" s="31">
        <v>13</v>
      </c>
      <c r="C17" s="22" t="s">
        <v>14</v>
      </c>
      <c r="D17" s="22" t="s">
        <v>60</v>
      </c>
      <c r="E17" s="23" t="s">
        <v>2</v>
      </c>
      <c r="F17" s="24">
        <v>1</v>
      </c>
      <c r="G17" s="24"/>
      <c r="H17" s="24"/>
      <c r="I17" s="25">
        <v>0.23</v>
      </c>
      <c r="J17" s="24"/>
      <c r="K17" s="26"/>
    </row>
    <row r="18" spans="1:11" ht="60.75" customHeight="1" x14ac:dyDescent="0.2">
      <c r="A18" s="8"/>
      <c r="B18" s="31">
        <v>14</v>
      </c>
      <c r="C18" s="22" t="s">
        <v>15</v>
      </c>
      <c r="D18" s="22" t="s">
        <v>60</v>
      </c>
      <c r="E18" s="23" t="s">
        <v>2</v>
      </c>
      <c r="F18" s="24">
        <v>1</v>
      </c>
      <c r="G18" s="24"/>
      <c r="H18" s="24"/>
      <c r="I18" s="25">
        <v>0.23</v>
      </c>
      <c r="J18" s="24"/>
      <c r="K18" s="26"/>
    </row>
    <row r="19" spans="1:11" ht="60" customHeight="1" x14ac:dyDescent="0.2">
      <c r="A19" s="8"/>
      <c r="B19" s="31">
        <v>15</v>
      </c>
      <c r="C19" s="22" t="s">
        <v>16</v>
      </c>
      <c r="D19" s="22" t="s">
        <v>60</v>
      </c>
      <c r="E19" s="23" t="s">
        <v>2</v>
      </c>
      <c r="F19" s="24">
        <v>7</v>
      </c>
      <c r="G19" s="24"/>
      <c r="H19" s="24"/>
      <c r="I19" s="25">
        <v>0.23</v>
      </c>
      <c r="J19" s="24"/>
      <c r="K19" s="26"/>
    </row>
    <row r="20" spans="1:11" ht="60" customHeight="1" x14ac:dyDescent="0.2">
      <c r="A20" s="8"/>
      <c r="B20" s="31">
        <v>16</v>
      </c>
      <c r="C20" s="22" t="s">
        <v>17</v>
      </c>
      <c r="D20" s="22" t="s">
        <v>60</v>
      </c>
      <c r="E20" s="23" t="s">
        <v>2</v>
      </c>
      <c r="F20" s="24">
        <v>5</v>
      </c>
      <c r="G20" s="24"/>
      <c r="H20" s="24"/>
      <c r="I20" s="25">
        <v>0.23</v>
      </c>
      <c r="J20" s="24"/>
      <c r="K20" s="26"/>
    </row>
    <row r="21" spans="1:11" ht="56.25" customHeight="1" x14ac:dyDescent="0.2">
      <c r="A21" s="8"/>
      <c r="B21" s="31">
        <v>17</v>
      </c>
      <c r="C21" s="22" t="s">
        <v>18</v>
      </c>
      <c r="D21" s="22" t="s">
        <v>60</v>
      </c>
      <c r="E21" s="23" t="s">
        <v>3</v>
      </c>
      <c r="F21" s="24">
        <v>10</v>
      </c>
      <c r="G21" s="24"/>
      <c r="H21" s="24"/>
      <c r="I21" s="25">
        <v>0.23</v>
      </c>
      <c r="J21" s="24"/>
      <c r="K21" s="26"/>
    </row>
    <row r="22" spans="1:11" ht="64.5" customHeight="1" x14ac:dyDescent="0.2">
      <c r="A22" s="8"/>
      <c r="B22" s="31">
        <v>18</v>
      </c>
      <c r="C22" s="22" t="s">
        <v>34</v>
      </c>
      <c r="D22" s="22" t="s">
        <v>60</v>
      </c>
      <c r="E22" s="23" t="s">
        <v>2</v>
      </c>
      <c r="F22" s="24">
        <v>5</v>
      </c>
      <c r="G22" s="24"/>
      <c r="H22" s="24"/>
      <c r="I22" s="25">
        <v>0.23</v>
      </c>
      <c r="J22" s="24"/>
      <c r="K22" s="26"/>
    </row>
    <row r="23" spans="1:11" s="13" customFormat="1" ht="15" customHeight="1" x14ac:dyDescent="0.2">
      <c r="A23" s="12"/>
      <c r="B23" s="27" t="s">
        <v>19</v>
      </c>
      <c r="C23" s="59" t="s">
        <v>30</v>
      </c>
      <c r="D23" s="60"/>
      <c r="E23" s="61"/>
      <c r="F23" s="51">
        <f>SUM(F5:F22)</f>
        <v>125</v>
      </c>
      <c r="G23" s="28"/>
      <c r="H23" s="28"/>
      <c r="I23" s="28"/>
      <c r="J23" s="28"/>
      <c r="K23" s="29"/>
    </row>
    <row r="24" spans="1:11" s="11" customFormat="1" ht="18.75" customHeight="1" x14ac:dyDescent="0.2">
      <c r="A24" s="10"/>
      <c r="B24" s="30" t="s">
        <v>32</v>
      </c>
      <c r="C24" s="64" t="s">
        <v>20</v>
      </c>
      <c r="D24" s="64"/>
      <c r="E24" s="64"/>
      <c r="F24" s="64"/>
      <c r="G24" s="64"/>
      <c r="H24" s="64"/>
      <c r="I24" s="64"/>
      <c r="J24" s="64"/>
      <c r="K24" s="65"/>
    </row>
    <row r="25" spans="1:11" s="4" customFormat="1" ht="56.25" customHeight="1" x14ac:dyDescent="0.2">
      <c r="A25" s="9"/>
      <c r="B25" s="31">
        <v>19</v>
      </c>
      <c r="C25" s="32" t="s">
        <v>35</v>
      </c>
      <c r="D25" s="32" t="s">
        <v>60</v>
      </c>
      <c r="E25" s="23" t="s">
        <v>3</v>
      </c>
      <c r="F25" s="33">
        <v>10</v>
      </c>
      <c r="G25" s="24"/>
      <c r="H25" s="24"/>
      <c r="I25" s="25">
        <v>0.23</v>
      </c>
      <c r="J25" s="24"/>
      <c r="K25" s="26"/>
    </row>
    <row r="26" spans="1:11" s="4" customFormat="1" ht="56.25" customHeight="1" x14ac:dyDescent="0.2">
      <c r="A26" s="9"/>
      <c r="B26" s="31">
        <v>20</v>
      </c>
      <c r="C26" s="32" t="s">
        <v>49</v>
      </c>
      <c r="D26" s="32" t="s">
        <v>60</v>
      </c>
      <c r="E26" s="23" t="s">
        <v>2</v>
      </c>
      <c r="F26" s="33">
        <v>10</v>
      </c>
      <c r="G26" s="24"/>
      <c r="H26" s="24"/>
      <c r="I26" s="25">
        <v>0.23</v>
      </c>
      <c r="J26" s="24"/>
      <c r="K26" s="26"/>
    </row>
    <row r="27" spans="1:11" s="4" customFormat="1" ht="57" customHeight="1" x14ac:dyDescent="0.2">
      <c r="A27" s="9"/>
      <c r="B27" s="31">
        <v>21</v>
      </c>
      <c r="C27" s="32" t="s">
        <v>50</v>
      </c>
      <c r="D27" s="32" t="s">
        <v>60</v>
      </c>
      <c r="E27" s="23" t="s">
        <v>3</v>
      </c>
      <c r="F27" s="33">
        <v>4</v>
      </c>
      <c r="G27" s="24"/>
      <c r="H27" s="24"/>
      <c r="I27" s="25">
        <v>0.23</v>
      </c>
      <c r="J27" s="24"/>
      <c r="K27" s="26"/>
    </row>
    <row r="28" spans="1:11" s="4" customFormat="1" ht="57.75" customHeight="1" x14ac:dyDescent="0.2">
      <c r="A28" s="9"/>
      <c r="B28" s="31">
        <v>22</v>
      </c>
      <c r="C28" s="32" t="s">
        <v>39</v>
      </c>
      <c r="D28" s="32" t="s">
        <v>60</v>
      </c>
      <c r="E28" s="23" t="s">
        <v>2</v>
      </c>
      <c r="F28" s="33">
        <v>2</v>
      </c>
      <c r="G28" s="24"/>
      <c r="H28" s="24"/>
      <c r="I28" s="25">
        <v>0.23</v>
      </c>
      <c r="J28" s="24"/>
      <c r="K28" s="26"/>
    </row>
    <row r="29" spans="1:11" s="4" customFormat="1" ht="59.25" customHeight="1" x14ac:dyDescent="0.2">
      <c r="A29" s="9"/>
      <c r="B29" s="31">
        <v>23</v>
      </c>
      <c r="C29" s="32" t="s">
        <v>40</v>
      </c>
      <c r="D29" s="32" t="s">
        <v>60</v>
      </c>
      <c r="E29" s="23" t="s">
        <v>2</v>
      </c>
      <c r="F29" s="33">
        <v>2</v>
      </c>
      <c r="G29" s="24"/>
      <c r="H29" s="24"/>
      <c r="I29" s="25">
        <v>0.23</v>
      </c>
      <c r="J29" s="24"/>
      <c r="K29" s="26"/>
    </row>
    <row r="30" spans="1:11" s="4" customFormat="1" ht="61.5" customHeight="1" x14ac:dyDescent="0.2">
      <c r="A30" s="9"/>
      <c r="B30" s="31">
        <v>24</v>
      </c>
      <c r="C30" s="32" t="s">
        <v>41</v>
      </c>
      <c r="D30" s="32" t="s">
        <v>60</v>
      </c>
      <c r="E30" s="23" t="s">
        <v>2</v>
      </c>
      <c r="F30" s="33">
        <v>10</v>
      </c>
      <c r="G30" s="24"/>
      <c r="H30" s="24"/>
      <c r="I30" s="25">
        <v>0.23</v>
      </c>
      <c r="J30" s="24"/>
      <c r="K30" s="26"/>
    </row>
    <row r="31" spans="1:11" s="4" customFormat="1" ht="58.5" customHeight="1" x14ac:dyDescent="0.2">
      <c r="A31" s="9"/>
      <c r="B31" s="31">
        <v>25</v>
      </c>
      <c r="C31" s="32" t="s">
        <v>42</v>
      </c>
      <c r="D31" s="32" t="s">
        <v>60</v>
      </c>
      <c r="E31" s="23" t="s">
        <v>21</v>
      </c>
      <c r="F31" s="33">
        <v>2</v>
      </c>
      <c r="G31" s="24"/>
      <c r="H31" s="24"/>
      <c r="I31" s="25">
        <v>0.23</v>
      </c>
      <c r="J31" s="24"/>
      <c r="K31" s="26"/>
    </row>
    <row r="32" spans="1:11" s="4" customFormat="1" ht="60.75" customHeight="1" x14ac:dyDescent="0.2">
      <c r="A32" s="9"/>
      <c r="B32" s="31">
        <v>26</v>
      </c>
      <c r="C32" s="32" t="s">
        <v>36</v>
      </c>
      <c r="D32" s="32" t="s">
        <v>60</v>
      </c>
      <c r="E32" s="23" t="s">
        <v>3</v>
      </c>
      <c r="F32" s="33">
        <v>1</v>
      </c>
      <c r="G32" s="24"/>
      <c r="H32" s="24"/>
      <c r="I32" s="25">
        <v>0.23</v>
      </c>
      <c r="J32" s="24"/>
      <c r="K32" s="26"/>
    </row>
    <row r="33" spans="1:11" s="4" customFormat="1" ht="64.5" customHeight="1" x14ac:dyDescent="0.2">
      <c r="A33" s="9"/>
      <c r="B33" s="31">
        <v>27</v>
      </c>
      <c r="C33" s="32" t="s">
        <v>37</v>
      </c>
      <c r="D33" s="32" t="s">
        <v>60</v>
      </c>
      <c r="E33" s="23" t="s">
        <v>22</v>
      </c>
      <c r="F33" s="33">
        <v>1</v>
      </c>
      <c r="G33" s="24"/>
      <c r="H33" s="24"/>
      <c r="I33" s="25">
        <v>0.23</v>
      </c>
      <c r="J33" s="24"/>
      <c r="K33" s="26"/>
    </row>
    <row r="34" spans="1:11" s="13" customFormat="1" ht="19.5" customHeight="1" x14ac:dyDescent="0.2">
      <c r="A34" s="12"/>
      <c r="B34" s="34" t="s">
        <v>19</v>
      </c>
      <c r="C34" s="59" t="s">
        <v>32</v>
      </c>
      <c r="D34" s="60"/>
      <c r="E34" s="61"/>
      <c r="F34" s="52">
        <f>SUM(F25:F33)</f>
        <v>42</v>
      </c>
      <c r="G34" s="28"/>
      <c r="H34" s="28"/>
      <c r="I34" s="28"/>
      <c r="J34" s="28"/>
      <c r="K34" s="29"/>
    </row>
    <row r="35" spans="1:11" ht="12" hidden="1" customHeight="1" x14ac:dyDescent="0.25">
      <c r="A35" s="8"/>
      <c r="B35" s="35" t="s">
        <v>23</v>
      </c>
      <c r="C35" s="56"/>
      <c r="D35" s="56"/>
      <c r="E35" s="56"/>
      <c r="F35" s="56"/>
      <c r="G35" s="56"/>
      <c r="H35" s="56"/>
      <c r="I35" s="56"/>
      <c r="J35" s="56"/>
      <c r="K35" s="57"/>
    </row>
    <row r="36" spans="1:11" ht="12" hidden="1" customHeight="1" x14ac:dyDescent="0.25">
      <c r="A36" s="8"/>
      <c r="B36" s="36">
        <v>1</v>
      </c>
      <c r="C36" s="37"/>
      <c r="D36" s="37"/>
      <c r="E36" s="23"/>
      <c r="F36" s="33"/>
      <c r="G36" s="24"/>
      <c r="H36" s="24"/>
      <c r="I36" s="24"/>
      <c r="J36" s="24"/>
      <c r="K36" s="26"/>
    </row>
    <row r="37" spans="1:11" s="4" customFormat="1" ht="12" hidden="1" customHeight="1" x14ac:dyDescent="0.25">
      <c r="A37" s="9">
        <v>1</v>
      </c>
      <c r="B37" s="36">
        <v>2</v>
      </c>
      <c r="C37" s="32"/>
      <c r="D37" s="32"/>
      <c r="E37" s="23"/>
      <c r="F37" s="33"/>
      <c r="G37" s="24"/>
      <c r="H37" s="24"/>
      <c r="I37" s="24"/>
      <c r="J37" s="24"/>
      <c r="K37" s="26"/>
    </row>
    <row r="38" spans="1:11" s="4" customFormat="1" ht="12" hidden="1" customHeight="1" x14ac:dyDescent="0.25">
      <c r="A38" s="9"/>
      <c r="B38" s="36" t="s">
        <v>24</v>
      </c>
      <c r="C38" s="32"/>
      <c r="D38" s="32"/>
      <c r="E38" s="23"/>
      <c r="F38" s="33"/>
      <c r="G38" s="24"/>
      <c r="H38" s="24"/>
      <c r="I38" s="24"/>
      <c r="J38" s="24"/>
      <c r="K38" s="26"/>
    </row>
    <row r="39" spans="1:11" ht="12" hidden="1" customHeight="1" x14ac:dyDescent="0.25">
      <c r="A39" s="8"/>
      <c r="B39" s="38" t="s">
        <v>19</v>
      </c>
      <c r="C39" s="58" t="s">
        <v>23</v>
      </c>
      <c r="D39" s="58"/>
      <c r="E39" s="58"/>
      <c r="F39" s="58"/>
      <c r="G39" s="39" t="e">
        <f ca="1">SUM(G36:OFFSET(SumaCBV,-1,4))</f>
        <v>#REF!</v>
      </c>
      <c r="H39" s="39" t="e">
        <f ca="1">SUM(H36:OFFSET(SumaCBV,-1,5))</f>
        <v>#REF!</v>
      </c>
      <c r="I39" s="39" t="e">
        <f ca="1">SUM(I36:OFFSET(SumaCBV,-1,6))</f>
        <v>#REF!</v>
      </c>
      <c r="J39" s="39" t="e">
        <f ca="1">SUM(J36:OFFSET(SumaCBV,-1,7))</f>
        <v>#REF!</v>
      </c>
      <c r="K39" s="40" t="e">
        <f ca="1">SUM(K36:OFFSET(SumaCBV,-1,8))</f>
        <v>#REF!</v>
      </c>
    </row>
    <row r="40" spans="1:11" ht="12" hidden="1" customHeight="1" x14ac:dyDescent="0.25">
      <c r="A40" s="8"/>
      <c r="B40" s="35" t="s">
        <v>25</v>
      </c>
      <c r="C40" s="56"/>
      <c r="D40" s="56"/>
      <c r="E40" s="56"/>
      <c r="F40" s="56"/>
      <c r="G40" s="56"/>
      <c r="H40" s="56"/>
      <c r="I40" s="56"/>
      <c r="J40" s="56"/>
      <c r="K40" s="57"/>
    </row>
    <row r="41" spans="1:11" ht="12" hidden="1" customHeight="1" x14ac:dyDescent="0.25">
      <c r="A41" s="8"/>
      <c r="B41" s="36">
        <v>1</v>
      </c>
      <c r="C41" s="37"/>
      <c r="D41" s="37"/>
      <c r="E41" s="23"/>
      <c r="F41" s="33"/>
      <c r="G41" s="24"/>
      <c r="H41" s="24"/>
      <c r="I41" s="24"/>
      <c r="J41" s="24"/>
      <c r="K41" s="26"/>
    </row>
    <row r="42" spans="1:11" s="4" customFormat="1" ht="12" hidden="1" customHeight="1" x14ac:dyDescent="0.25">
      <c r="A42" s="9">
        <v>1</v>
      </c>
      <c r="B42" s="36">
        <v>2</v>
      </c>
      <c r="C42" s="32"/>
      <c r="D42" s="32"/>
      <c r="E42" s="23"/>
      <c r="F42" s="33"/>
      <c r="G42" s="24"/>
      <c r="H42" s="24"/>
      <c r="I42" s="24"/>
      <c r="J42" s="24"/>
      <c r="K42" s="26"/>
    </row>
    <row r="43" spans="1:11" s="4" customFormat="1" ht="12" hidden="1" customHeight="1" x14ac:dyDescent="0.25">
      <c r="A43" s="9"/>
      <c r="B43" s="36" t="s">
        <v>24</v>
      </c>
      <c r="C43" s="32"/>
      <c r="D43" s="32"/>
      <c r="E43" s="23"/>
      <c r="F43" s="33"/>
      <c r="G43" s="24"/>
      <c r="H43" s="24"/>
      <c r="I43" s="24"/>
      <c r="J43" s="24"/>
      <c r="K43" s="26"/>
    </row>
    <row r="44" spans="1:11" ht="12" hidden="1" customHeight="1" x14ac:dyDescent="0.25">
      <c r="A44" s="8"/>
      <c r="B44" s="38" t="s">
        <v>19</v>
      </c>
      <c r="C44" s="58" t="s">
        <v>25</v>
      </c>
      <c r="D44" s="58"/>
      <c r="E44" s="58"/>
      <c r="F44" s="58"/>
      <c r="G44" s="39" t="e">
        <f ca="1">SUM(G41:OFFSET(SumaDBV,-1,4))</f>
        <v>#REF!</v>
      </c>
      <c r="H44" s="39" t="e">
        <f ca="1">SUM(H41:OFFSET(SumaDBV,-1,5))</f>
        <v>#REF!</v>
      </c>
      <c r="I44" s="39" t="e">
        <f ca="1">SUM(I41:OFFSET(SumaDBV,-1,6))</f>
        <v>#REF!</v>
      </c>
      <c r="J44" s="39" t="e">
        <f ca="1">SUM(J41:OFFSET(SumaDBV,-1,7))</f>
        <v>#REF!</v>
      </c>
      <c r="K44" s="40" t="e">
        <f ca="1">SUM(K41:OFFSET(SumaDBV,-1,8))</f>
        <v>#REF!</v>
      </c>
    </row>
    <row r="45" spans="1:11" ht="12" hidden="1" customHeight="1" x14ac:dyDescent="0.25">
      <c r="A45" s="8"/>
      <c r="B45" s="35" t="s">
        <v>26</v>
      </c>
      <c r="C45" s="56"/>
      <c r="D45" s="56"/>
      <c r="E45" s="56"/>
      <c r="F45" s="56"/>
      <c r="G45" s="56"/>
      <c r="H45" s="56"/>
      <c r="I45" s="56"/>
      <c r="J45" s="56"/>
      <c r="K45" s="57"/>
    </row>
    <row r="46" spans="1:11" ht="12" hidden="1" customHeight="1" x14ac:dyDescent="0.25">
      <c r="A46" s="8"/>
      <c r="B46" s="36">
        <v>1</v>
      </c>
      <c r="C46" s="37"/>
      <c r="D46" s="37"/>
      <c r="E46" s="23"/>
      <c r="F46" s="33"/>
      <c r="G46" s="24"/>
      <c r="H46" s="24"/>
      <c r="I46" s="24"/>
      <c r="J46" s="24"/>
      <c r="K46" s="26"/>
    </row>
    <row r="47" spans="1:11" s="4" customFormat="1" ht="12" hidden="1" customHeight="1" x14ac:dyDescent="0.25">
      <c r="A47" s="9">
        <v>1</v>
      </c>
      <c r="B47" s="36">
        <v>2</v>
      </c>
      <c r="C47" s="32"/>
      <c r="D47" s="32"/>
      <c r="E47" s="23"/>
      <c r="F47" s="33"/>
      <c r="G47" s="24"/>
      <c r="H47" s="24"/>
      <c r="I47" s="24"/>
      <c r="J47" s="24"/>
      <c r="K47" s="26"/>
    </row>
    <row r="48" spans="1:11" s="4" customFormat="1" ht="12" hidden="1" customHeight="1" x14ac:dyDescent="0.25">
      <c r="A48" s="9"/>
      <c r="B48" s="36" t="s">
        <v>24</v>
      </c>
      <c r="C48" s="32"/>
      <c r="D48" s="32"/>
      <c r="E48" s="23"/>
      <c r="F48" s="33"/>
      <c r="G48" s="24"/>
      <c r="H48" s="24"/>
      <c r="I48" s="24"/>
      <c r="J48" s="24"/>
      <c r="K48" s="26"/>
    </row>
    <row r="49" spans="1:11" ht="12" hidden="1" customHeight="1" x14ac:dyDescent="0.25">
      <c r="A49" s="8"/>
      <c r="B49" s="38" t="s">
        <v>19</v>
      </c>
      <c r="C49" s="58" t="s">
        <v>26</v>
      </c>
      <c r="D49" s="58"/>
      <c r="E49" s="58"/>
      <c r="F49" s="58"/>
      <c r="G49" s="39" t="e">
        <f ca="1">SUM(G46:OFFSET(SumaEBV,-1,4))</f>
        <v>#REF!</v>
      </c>
      <c r="H49" s="39" t="e">
        <f ca="1">SUM(H46:OFFSET(SumaEBV,-1,5))</f>
        <v>#REF!</v>
      </c>
      <c r="I49" s="39" t="e">
        <f ca="1">SUM(I46:OFFSET(SumaEBV,-1,6))</f>
        <v>#REF!</v>
      </c>
      <c r="J49" s="39" t="e">
        <f ca="1">SUM(J46:OFFSET(SumaEBV,-1,7))</f>
        <v>#REF!</v>
      </c>
      <c r="K49" s="40" t="e">
        <f ca="1">SUM(K46:OFFSET(SumaEBV,-1,8))</f>
        <v>#REF!</v>
      </c>
    </row>
    <row r="50" spans="1:11" ht="12" hidden="1" customHeight="1" x14ac:dyDescent="0.25">
      <c r="A50" s="8"/>
      <c r="B50" s="35" t="s">
        <v>27</v>
      </c>
      <c r="C50" s="56"/>
      <c r="D50" s="56"/>
      <c r="E50" s="56"/>
      <c r="F50" s="56"/>
      <c r="G50" s="56"/>
      <c r="H50" s="56"/>
      <c r="I50" s="56"/>
      <c r="J50" s="56"/>
      <c r="K50" s="57"/>
    </row>
    <row r="51" spans="1:11" ht="12" hidden="1" customHeight="1" x14ac:dyDescent="0.25">
      <c r="A51" s="8"/>
      <c r="B51" s="36">
        <v>1</v>
      </c>
      <c r="C51" s="37"/>
      <c r="D51" s="37"/>
      <c r="E51" s="23"/>
      <c r="F51" s="33"/>
      <c r="G51" s="24"/>
      <c r="H51" s="24"/>
      <c r="I51" s="24"/>
      <c r="J51" s="24"/>
      <c r="K51" s="26"/>
    </row>
    <row r="52" spans="1:11" s="4" customFormat="1" ht="12" hidden="1" customHeight="1" x14ac:dyDescent="0.25">
      <c r="A52" s="9">
        <v>1</v>
      </c>
      <c r="B52" s="36">
        <v>2</v>
      </c>
      <c r="C52" s="32"/>
      <c r="D52" s="32"/>
      <c r="E52" s="23"/>
      <c r="F52" s="33"/>
      <c r="G52" s="24"/>
      <c r="H52" s="24"/>
      <c r="I52" s="24"/>
      <c r="J52" s="24"/>
      <c r="K52" s="26"/>
    </row>
    <row r="53" spans="1:11" s="4" customFormat="1" ht="12" hidden="1" customHeight="1" x14ac:dyDescent="0.25">
      <c r="A53" s="9"/>
      <c r="B53" s="36" t="s">
        <v>24</v>
      </c>
      <c r="C53" s="32"/>
      <c r="D53" s="32"/>
      <c r="E53" s="23"/>
      <c r="F53" s="33"/>
      <c r="G53" s="24"/>
      <c r="H53" s="24"/>
      <c r="I53" s="24"/>
      <c r="J53" s="24"/>
      <c r="K53" s="26"/>
    </row>
    <row r="54" spans="1:11" ht="12" hidden="1" customHeight="1" x14ac:dyDescent="0.25">
      <c r="A54" s="8"/>
      <c r="B54" s="38" t="s">
        <v>19</v>
      </c>
      <c r="C54" s="58" t="s">
        <v>27</v>
      </c>
      <c r="D54" s="58"/>
      <c r="E54" s="58"/>
      <c r="F54" s="58"/>
      <c r="G54" s="39" t="e">
        <f ca="1">SUM(G51:OFFSET(SumaFBV,-1,4))</f>
        <v>#REF!</v>
      </c>
      <c r="H54" s="39" t="e">
        <f ca="1">SUM(H51:OFFSET(SumaFBV,-1,5))</f>
        <v>#REF!</v>
      </c>
      <c r="I54" s="39" t="e">
        <f ca="1">SUM(I51:OFFSET(SumaFBV,-1,6))</f>
        <v>#REF!</v>
      </c>
      <c r="J54" s="39" t="e">
        <f ca="1">SUM(J51:OFFSET(SumaFBV,-1,7))</f>
        <v>#REF!</v>
      </c>
      <c r="K54" s="40" t="e">
        <f ca="1">SUM(K51:OFFSET(SumaFBV,-1,8))</f>
        <v>#REF!</v>
      </c>
    </row>
    <row r="55" spans="1:11" ht="12" hidden="1" customHeight="1" x14ac:dyDescent="0.25">
      <c r="A55" s="8"/>
      <c r="B55" s="35" t="s">
        <v>28</v>
      </c>
      <c r="C55" s="56"/>
      <c r="D55" s="56"/>
      <c r="E55" s="56"/>
      <c r="F55" s="56"/>
      <c r="G55" s="56"/>
      <c r="H55" s="56"/>
      <c r="I55" s="56"/>
      <c r="J55" s="56"/>
      <c r="K55" s="57"/>
    </row>
    <row r="56" spans="1:11" ht="12" hidden="1" customHeight="1" x14ac:dyDescent="0.25">
      <c r="A56" s="8"/>
      <c r="B56" s="36">
        <v>1</v>
      </c>
      <c r="C56" s="37"/>
      <c r="D56" s="37"/>
      <c r="E56" s="23"/>
      <c r="F56" s="33"/>
      <c r="G56" s="24"/>
      <c r="H56" s="24"/>
      <c r="I56" s="24"/>
      <c r="J56" s="24"/>
      <c r="K56" s="26"/>
    </row>
    <row r="57" spans="1:11" s="4" customFormat="1" ht="12" hidden="1" customHeight="1" x14ac:dyDescent="0.25">
      <c r="A57" s="9">
        <v>1</v>
      </c>
      <c r="B57" s="36">
        <v>2</v>
      </c>
      <c r="C57" s="32"/>
      <c r="D57" s="32"/>
      <c r="E57" s="23"/>
      <c r="F57" s="33"/>
      <c r="G57" s="24"/>
      <c r="H57" s="24"/>
      <c r="I57" s="24"/>
      <c r="J57" s="24"/>
      <c r="K57" s="26"/>
    </row>
    <row r="58" spans="1:11" s="4" customFormat="1" ht="12" hidden="1" customHeight="1" x14ac:dyDescent="0.25">
      <c r="A58" s="9"/>
      <c r="B58" s="36" t="s">
        <v>24</v>
      </c>
      <c r="C58" s="32"/>
      <c r="D58" s="32"/>
      <c r="E58" s="23"/>
      <c r="F58" s="33"/>
      <c r="G58" s="24"/>
      <c r="H58" s="24"/>
      <c r="I58" s="24"/>
      <c r="J58" s="24"/>
      <c r="K58" s="26"/>
    </row>
    <row r="59" spans="1:11" ht="12" hidden="1" customHeight="1" x14ac:dyDescent="0.25">
      <c r="A59" s="8"/>
      <c r="B59" s="38" t="s">
        <v>19</v>
      </c>
      <c r="C59" s="58" t="s">
        <v>28</v>
      </c>
      <c r="D59" s="58"/>
      <c r="E59" s="58"/>
      <c r="F59" s="58"/>
      <c r="G59" s="39" t="e">
        <f ca="1">SUM(G56:OFFSET(SumaGBV,-1,4))</f>
        <v>#REF!</v>
      </c>
      <c r="H59" s="39" t="e">
        <f ca="1">SUM(H56:OFFSET(SumaGBV,-1,5))</f>
        <v>#REF!</v>
      </c>
      <c r="I59" s="39" t="e">
        <f ca="1">SUM(I56:OFFSET(SumaGBV,-1,6))</f>
        <v>#REF!</v>
      </c>
      <c r="J59" s="39" t="e">
        <f ca="1">SUM(J56:OFFSET(SumaGBV,-1,7))</f>
        <v>#REF!</v>
      </c>
      <c r="K59" s="40" t="e">
        <f ca="1">SUM(K56:OFFSET(SumaGBV,-1,8))</f>
        <v>#REF!</v>
      </c>
    </row>
    <row r="60" spans="1:11" ht="12" hidden="1" customHeight="1" x14ac:dyDescent="0.25">
      <c r="A60" s="8"/>
      <c r="B60" s="35" t="s">
        <v>29</v>
      </c>
      <c r="C60" s="56"/>
      <c r="D60" s="56"/>
      <c r="E60" s="56"/>
      <c r="F60" s="56"/>
      <c r="G60" s="56"/>
      <c r="H60" s="56"/>
      <c r="I60" s="56"/>
      <c r="J60" s="56"/>
      <c r="K60" s="57"/>
    </row>
    <row r="61" spans="1:11" ht="12" hidden="1" customHeight="1" x14ac:dyDescent="0.25">
      <c r="A61" s="8"/>
      <c r="B61" s="36">
        <v>1</v>
      </c>
      <c r="C61" s="37"/>
      <c r="D61" s="37"/>
      <c r="E61" s="23"/>
      <c r="F61" s="33"/>
      <c r="G61" s="24"/>
      <c r="H61" s="24"/>
      <c r="I61" s="24"/>
      <c r="J61" s="24"/>
      <c r="K61" s="26"/>
    </row>
    <row r="62" spans="1:11" s="4" customFormat="1" ht="12" hidden="1" customHeight="1" x14ac:dyDescent="0.25">
      <c r="A62" s="9">
        <v>1</v>
      </c>
      <c r="B62" s="36">
        <v>2</v>
      </c>
      <c r="C62" s="32"/>
      <c r="D62" s="32"/>
      <c r="E62" s="23"/>
      <c r="F62" s="33"/>
      <c r="G62" s="24"/>
      <c r="H62" s="24"/>
      <c r="I62" s="24"/>
      <c r="J62" s="24"/>
      <c r="K62" s="26"/>
    </row>
    <row r="63" spans="1:11" s="4" customFormat="1" ht="12" hidden="1" customHeight="1" x14ac:dyDescent="0.25">
      <c r="A63" s="9"/>
      <c r="B63" s="36" t="s">
        <v>24</v>
      </c>
      <c r="C63" s="32"/>
      <c r="D63" s="32"/>
      <c r="E63" s="23"/>
      <c r="F63" s="33"/>
      <c r="G63" s="24"/>
      <c r="H63" s="24"/>
      <c r="I63" s="24"/>
      <c r="J63" s="24"/>
      <c r="K63" s="26"/>
    </row>
    <row r="64" spans="1:11" ht="12" hidden="1" customHeight="1" x14ac:dyDescent="0.25">
      <c r="A64" s="8"/>
      <c r="B64" s="38" t="s">
        <v>19</v>
      </c>
      <c r="C64" s="58" t="s">
        <v>29</v>
      </c>
      <c r="D64" s="58"/>
      <c r="E64" s="58"/>
      <c r="F64" s="58"/>
      <c r="G64" s="39" t="e">
        <f ca="1">SUM(G61:OFFSET(SumaHBV,-1,4))</f>
        <v>#REF!</v>
      </c>
      <c r="H64" s="39" t="e">
        <f ca="1">SUM(H61:OFFSET(SumaHBV,-1,5))</f>
        <v>#REF!</v>
      </c>
      <c r="I64" s="39" t="e">
        <f ca="1">SUM(I61:OFFSET(SumaHBV,-1,6))</f>
        <v>#REF!</v>
      </c>
      <c r="J64" s="39" t="e">
        <f ca="1">SUM(J61:OFFSET(SumaHBV,-1,7))</f>
        <v>#REF!</v>
      </c>
      <c r="K64" s="40" t="e">
        <f ca="1">SUM(K61:OFFSET(SumaHBV,-1,8))</f>
        <v>#REF!</v>
      </c>
    </row>
    <row r="65" spans="1:11" ht="12" hidden="1" customHeight="1" x14ac:dyDescent="0.25">
      <c r="A65" s="8"/>
      <c r="B65" s="35" t="s">
        <v>30</v>
      </c>
      <c r="C65" s="56"/>
      <c r="D65" s="56"/>
      <c r="E65" s="56"/>
      <c r="F65" s="56"/>
      <c r="G65" s="56"/>
      <c r="H65" s="56"/>
      <c r="I65" s="56"/>
      <c r="J65" s="56"/>
      <c r="K65" s="57"/>
    </row>
    <row r="66" spans="1:11" ht="12" hidden="1" customHeight="1" x14ac:dyDescent="0.25">
      <c r="A66" s="8"/>
      <c r="B66" s="36">
        <v>1</v>
      </c>
      <c r="C66" s="37"/>
      <c r="D66" s="37"/>
      <c r="E66" s="23"/>
      <c r="F66" s="33"/>
      <c r="G66" s="24"/>
      <c r="H66" s="24"/>
      <c r="I66" s="24"/>
      <c r="J66" s="24"/>
      <c r="K66" s="26"/>
    </row>
    <row r="67" spans="1:11" s="4" customFormat="1" ht="12" hidden="1" customHeight="1" x14ac:dyDescent="0.25">
      <c r="A67" s="9">
        <v>1</v>
      </c>
      <c r="B67" s="36">
        <v>2</v>
      </c>
      <c r="C67" s="32"/>
      <c r="D67" s="32"/>
      <c r="E67" s="23"/>
      <c r="F67" s="33"/>
      <c r="G67" s="24"/>
      <c r="H67" s="24"/>
      <c r="I67" s="24"/>
      <c r="J67" s="24"/>
      <c r="K67" s="26"/>
    </row>
    <row r="68" spans="1:11" s="4" customFormat="1" ht="12" hidden="1" customHeight="1" x14ac:dyDescent="0.25">
      <c r="A68" s="9"/>
      <c r="B68" s="36" t="s">
        <v>24</v>
      </c>
      <c r="C68" s="32"/>
      <c r="D68" s="32"/>
      <c r="E68" s="23"/>
      <c r="F68" s="33"/>
      <c r="G68" s="24"/>
      <c r="H68" s="24"/>
      <c r="I68" s="24"/>
      <c r="J68" s="24"/>
      <c r="K68" s="26"/>
    </row>
    <row r="69" spans="1:11" ht="12" hidden="1" customHeight="1" x14ac:dyDescent="0.25">
      <c r="A69" s="8"/>
      <c r="B69" s="38" t="s">
        <v>19</v>
      </c>
      <c r="C69" s="58" t="s">
        <v>30</v>
      </c>
      <c r="D69" s="58"/>
      <c r="E69" s="58"/>
      <c r="F69" s="58"/>
      <c r="G69" s="39" t="e">
        <f ca="1">SUM(G66:OFFSET(SumaimBV,-1,4))</f>
        <v>#REF!</v>
      </c>
      <c r="H69" s="39" t="e">
        <f ca="1">SUM(H66:OFFSET(SumaimBV,-1,5))</f>
        <v>#REF!</v>
      </c>
      <c r="I69" s="39" t="e">
        <f ca="1">SUM(I66:OFFSET(SumaimBV,-1,6))</f>
        <v>#REF!</v>
      </c>
      <c r="J69" s="39" t="e">
        <f ca="1">SUM(J66:OFFSET(SumaimBV,-1,7))</f>
        <v>#REF!</v>
      </c>
      <c r="K69" s="40" t="e">
        <f ca="1">SUM(K66:OFFSET(SumaimBV,-1,8))</f>
        <v>#REF!</v>
      </c>
    </row>
    <row r="70" spans="1:11" ht="12" hidden="1" customHeight="1" x14ac:dyDescent="0.25">
      <c r="A70" s="8"/>
      <c r="B70" s="35" t="s">
        <v>31</v>
      </c>
      <c r="C70" s="56"/>
      <c r="D70" s="56"/>
      <c r="E70" s="56"/>
      <c r="F70" s="56"/>
      <c r="G70" s="56"/>
      <c r="H70" s="56"/>
      <c r="I70" s="56"/>
      <c r="J70" s="56"/>
      <c r="K70" s="57"/>
    </row>
    <row r="71" spans="1:11" ht="12" hidden="1" customHeight="1" x14ac:dyDescent="0.25">
      <c r="A71" s="8"/>
      <c r="B71" s="36">
        <v>1</v>
      </c>
      <c r="C71" s="37"/>
      <c r="D71" s="37"/>
      <c r="E71" s="23"/>
      <c r="F71" s="33"/>
      <c r="G71" s="24"/>
      <c r="H71" s="24"/>
      <c r="I71" s="24"/>
      <c r="J71" s="24"/>
      <c r="K71" s="26"/>
    </row>
    <row r="72" spans="1:11" s="4" customFormat="1" ht="12" hidden="1" customHeight="1" x14ac:dyDescent="0.25">
      <c r="A72" s="9">
        <v>1</v>
      </c>
      <c r="B72" s="36">
        <v>2</v>
      </c>
      <c r="C72" s="32"/>
      <c r="D72" s="32"/>
      <c r="E72" s="23"/>
      <c r="F72" s="33"/>
      <c r="G72" s="24"/>
      <c r="H72" s="24"/>
      <c r="I72" s="24"/>
      <c r="J72" s="24"/>
      <c r="K72" s="26"/>
    </row>
    <row r="73" spans="1:11" s="4" customFormat="1" ht="12" hidden="1" customHeight="1" x14ac:dyDescent="0.25">
      <c r="A73" s="9"/>
      <c r="B73" s="36" t="s">
        <v>24</v>
      </c>
      <c r="C73" s="32"/>
      <c r="D73" s="32"/>
      <c r="E73" s="23"/>
      <c r="F73" s="33"/>
      <c r="G73" s="24"/>
      <c r="H73" s="24"/>
      <c r="I73" s="24"/>
      <c r="J73" s="24"/>
      <c r="K73" s="26"/>
    </row>
    <row r="74" spans="1:11" ht="12" hidden="1" customHeight="1" x14ac:dyDescent="0.25">
      <c r="A74" s="8"/>
      <c r="B74" s="38" t="s">
        <v>19</v>
      </c>
      <c r="C74" s="58" t="s">
        <v>31</v>
      </c>
      <c r="D74" s="58"/>
      <c r="E74" s="58"/>
      <c r="F74" s="58"/>
      <c r="G74" s="39" t="e">
        <f ca="1">SUM(G71:OFFSET(SumaJBV,-1,4))</f>
        <v>#REF!</v>
      </c>
      <c r="H74" s="39" t="e">
        <f ca="1">SUM(H71:OFFSET(SumaJBV,-1,5))</f>
        <v>#REF!</v>
      </c>
      <c r="I74" s="39" t="e">
        <f ca="1">SUM(I71:OFFSET(SumaJBV,-1,6))</f>
        <v>#REF!</v>
      </c>
      <c r="J74" s="39" t="e">
        <f ca="1">SUM(J71:OFFSET(SumaJBV,-1,7))</f>
        <v>#REF!</v>
      </c>
      <c r="K74" s="40" t="e">
        <f ca="1">SUM(K71:OFFSET(SumaJBV,-1,8))</f>
        <v>#REF!</v>
      </c>
    </row>
    <row r="75" spans="1:11" s="13" customFormat="1" ht="24.75" customHeight="1" thickBot="1" x14ac:dyDescent="0.25">
      <c r="A75" s="12"/>
      <c r="B75" s="67" t="s">
        <v>33</v>
      </c>
      <c r="C75" s="68"/>
      <c r="D75" s="68"/>
      <c r="E75" s="68"/>
      <c r="F75" s="68"/>
      <c r="G75" s="41"/>
      <c r="H75" s="41"/>
      <c r="I75" s="41"/>
      <c r="J75" s="41"/>
      <c r="K75" s="42"/>
    </row>
    <row r="76" spans="1:11" ht="12" customHeight="1" x14ac:dyDescent="0.2">
      <c r="A76" s="8"/>
      <c r="B76" s="43"/>
      <c r="C76" s="44"/>
      <c r="D76" s="45"/>
      <c r="E76" s="45"/>
      <c r="F76" s="45"/>
      <c r="G76" s="45"/>
      <c r="H76" s="45"/>
      <c r="I76" s="45"/>
      <c r="J76" s="45"/>
      <c r="K76" s="45"/>
    </row>
    <row r="77" spans="1:11" ht="43.5" customHeight="1" x14ac:dyDescent="0.2">
      <c r="A77" s="8"/>
      <c r="B77" s="66" t="s">
        <v>43</v>
      </c>
      <c r="C77" s="66"/>
      <c r="D77" s="66"/>
      <c r="E77" s="66"/>
      <c r="F77" s="66"/>
      <c r="G77" s="66"/>
      <c r="H77" s="66"/>
      <c r="I77" s="66"/>
      <c r="J77" s="66"/>
      <c r="K77" s="66"/>
    </row>
    <row r="78" spans="1:11" ht="15" x14ac:dyDescent="0.25">
      <c r="B78" s="46"/>
      <c r="C78" s="46"/>
      <c r="D78" s="46"/>
      <c r="E78" s="46"/>
      <c r="F78" s="47"/>
      <c r="G78" s="46"/>
      <c r="H78" s="46"/>
      <c r="I78" s="46"/>
      <c r="J78" s="46"/>
      <c r="K78" s="46"/>
    </row>
    <row r="79" spans="1:11" ht="15" x14ac:dyDescent="0.2">
      <c r="B79" s="62" t="s">
        <v>45</v>
      </c>
      <c r="C79" s="62"/>
      <c r="D79" s="62"/>
      <c r="E79" s="62"/>
      <c r="F79" s="62"/>
      <c r="G79" s="62"/>
      <c r="H79" s="62"/>
      <c r="I79" s="62"/>
      <c r="J79" s="62"/>
      <c r="K79" s="62"/>
    </row>
    <row r="80" spans="1:11" ht="54.75" customHeight="1" x14ac:dyDescent="0.2">
      <c r="B80" s="63" t="s">
        <v>46</v>
      </c>
      <c r="C80" s="63"/>
      <c r="D80" s="63"/>
      <c r="E80" s="63"/>
      <c r="F80" s="63"/>
      <c r="G80" s="63"/>
      <c r="H80" s="63"/>
      <c r="I80" s="63"/>
      <c r="J80" s="63"/>
      <c r="K80" s="63"/>
    </row>
    <row r="83" spans="2:3" ht="14.25" x14ac:dyDescent="0.2">
      <c r="C83" s="14"/>
    </row>
    <row r="84" spans="2:3" ht="14.25" x14ac:dyDescent="0.2">
      <c r="C84" s="15"/>
    </row>
    <row r="85" spans="2:3" ht="15" x14ac:dyDescent="0.2">
      <c r="C85" s="16"/>
    </row>
    <row r="86" spans="2:3" ht="15" x14ac:dyDescent="0.2">
      <c r="B86" s="5"/>
      <c r="C86" s="16"/>
    </row>
    <row r="87" spans="2:3" ht="15" x14ac:dyDescent="0.2">
      <c r="C87" s="16"/>
    </row>
    <row r="88" spans="2:3" ht="15" x14ac:dyDescent="0.2">
      <c r="C88" s="16"/>
    </row>
    <row r="89" spans="2:3" ht="15" x14ac:dyDescent="0.2">
      <c r="C89" s="16"/>
    </row>
    <row r="90" spans="2:3" ht="15" x14ac:dyDescent="0.2">
      <c r="C90" s="16"/>
    </row>
    <row r="91" spans="2:3" ht="15" x14ac:dyDescent="0.2">
      <c r="C91" s="16"/>
    </row>
    <row r="92" spans="2:3" ht="15" x14ac:dyDescent="0.2">
      <c r="C92" s="16"/>
    </row>
    <row r="93" spans="2:3" ht="15" x14ac:dyDescent="0.2">
      <c r="C93" s="16"/>
    </row>
    <row r="94" spans="2:3" ht="15" x14ac:dyDescent="0.2">
      <c r="C94" s="16"/>
    </row>
    <row r="95" spans="2:3" ht="14.25" x14ac:dyDescent="0.2">
      <c r="C95" s="15"/>
    </row>
    <row r="96" spans="2:3" ht="14.25" x14ac:dyDescent="0.2">
      <c r="C96" s="14"/>
    </row>
  </sheetData>
  <mergeCells count="26">
    <mergeCell ref="B79:K79"/>
    <mergeCell ref="B80:K80"/>
    <mergeCell ref="C44:F44"/>
    <mergeCell ref="C4:K4"/>
    <mergeCell ref="C24:K24"/>
    <mergeCell ref="B77:K77"/>
    <mergeCell ref="B75:F75"/>
    <mergeCell ref="C69:F69"/>
    <mergeCell ref="C70:K70"/>
    <mergeCell ref="C74:F74"/>
    <mergeCell ref="E1:K1"/>
    <mergeCell ref="C1:D1"/>
    <mergeCell ref="C60:K60"/>
    <mergeCell ref="C64:F64"/>
    <mergeCell ref="C65:K65"/>
    <mergeCell ref="C45:K45"/>
    <mergeCell ref="C49:F49"/>
    <mergeCell ref="C50:K50"/>
    <mergeCell ref="C54:F54"/>
    <mergeCell ref="C55:K55"/>
    <mergeCell ref="C59:F59"/>
    <mergeCell ref="C35:K35"/>
    <mergeCell ref="C39:F39"/>
    <mergeCell ref="C40:K40"/>
    <mergeCell ref="C23:E23"/>
    <mergeCell ref="C34:E34"/>
  </mergeCells>
  <dataValidations count="2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74:K75 G23:K23 G64:K64 G39:K39 G44:K44 G49:K49 G54:K54 G59:K59 G69:K69 G34:K34" xr:uid="{00000000-0002-0000-0200-000000000000}"/>
    <dataValidation type="decimal" operator="greaterThanOrEqual" allowBlank="1" showInputMessage="1" showErrorMessage="1" sqref="F36:F38 F41:F43 F46:F48 F51:F53 F56:F58 F61:F63 F66:F68 F71:F73 F5:F22 F25:F33" xr:uid="{00000000-0002-0000-0200-000001000000}">
      <formula1>0</formula1>
    </dataValidation>
  </dataValidations>
  <pageMargins left="0.7" right="0.7" top="0.75" bottom="0.75" header="0.3" footer="0.3"/>
  <pageSetup paperSize="9" scale="62" orientation="portrait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2 zamówienia</vt:lpstr>
      <vt:lpstr>'część 2 zamówienia'!Obszar_wydruku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inwestycje</dc:creator>
  <cp:lastModifiedBy>aurelia</cp:lastModifiedBy>
  <cp:lastPrinted>2024-07-10T12:07:44Z</cp:lastPrinted>
  <dcterms:created xsi:type="dcterms:W3CDTF">2024-04-23T11:04:39Z</dcterms:created>
  <dcterms:modified xsi:type="dcterms:W3CDTF">2024-07-10T12:07:50Z</dcterms:modified>
</cp:coreProperties>
</file>