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AC" sheetId="1" r:id="rId1"/>
  </sheets>
  <definedNames>
    <definedName name="_xlnm.Print_Titles" localSheetId="0">'FAC'!$7:$7</definedName>
  </definedNames>
  <calcPr fullCalcOnLoad="1"/>
</workbook>
</file>

<file path=xl/sharedStrings.xml><?xml version="1.0" encoding="utf-8"?>
<sst xmlns="http://schemas.openxmlformats.org/spreadsheetml/2006/main" count="131" uniqueCount="83">
  <si>
    <t>Lp.</t>
  </si>
  <si>
    <t>Część I - Lokalizacja pomieszczeń / Zadanie / Jednostka organizacyjna</t>
  </si>
  <si>
    <t xml:space="preserve">pomieszczenia szpitalne </t>
  </si>
  <si>
    <t>1x/tydz.</t>
  </si>
  <si>
    <t>2x/tydz.</t>
  </si>
  <si>
    <t xml:space="preserve"> 1x/m-c</t>
  </si>
  <si>
    <t>w miarę potrzeb</t>
  </si>
  <si>
    <t>Powierzchnie użytkowe pomieszczeń    objętych usługą m²</t>
  </si>
  <si>
    <t>Budynek [C]</t>
  </si>
  <si>
    <t>[1]</t>
  </si>
  <si>
    <t>Kondygnacja 1</t>
  </si>
  <si>
    <t>Sekcja Kadr, Płac</t>
  </si>
  <si>
    <t>Sekcja Logistyki z magazynem gospodarczym</t>
  </si>
  <si>
    <t>Serwerownia</t>
  </si>
  <si>
    <t>Magazyn płynów infuzyjnych - ZOL</t>
  </si>
  <si>
    <t>Ciągi komunikacyjne, powierzchnie wspólne i niesklasyfikowane, nieużytkowane, nie przeznaczone na tymczasowy i stały pobyt ludzi</t>
  </si>
  <si>
    <t>[3]</t>
  </si>
  <si>
    <t>Kondygnacja 3</t>
  </si>
  <si>
    <t>Archiwum Zakładowe – biuro archiwum</t>
  </si>
  <si>
    <t>Pomieszczenia Archiwum</t>
  </si>
  <si>
    <t>[4]</t>
  </si>
  <si>
    <t>Kondygnacja 4</t>
  </si>
  <si>
    <t>Zakład Opiekuńczo Leczniczy "SENECTUS"</t>
  </si>
  <si>
    <t>Pracownia Fizykoterapii ZOL</t>
  </si>
  <si>
    <t>Gabinet ZOL</t>
  </si>
  <si>
    <t>Gabinet lekarski kierownika ZOL</t>
  </si>
  <si>
    <t>[7]</t>
  </si>
  <si>
    <t>Kondygnacja 7</t>
  </si>
  <si>
    <t>Pmieszczenia Archiwum PCK</t>
  </si>
  <si>
    <t>Galeria kryta (N/W)) - utrzymanie jak terenów zewnętrznych i dachów</t>
  </si>
  <si>
    <t>Galeria otwarta  (S/E) - utrzymanie jak terenów zewnętrznych i dachów</t>
  </si>
  <si>
    <t>Galeria otwarta  - utrzymanie jak terenów zewnętrznych i dachów</t>
  </si>
  <si>
    <t>Budynek [G]</t>
  </si>
  <si>
    <t>Poradnia Chorób Zakaźnych</t>
  </si>
  <si>
    <t>Poradnia Chorób Zakaźnych  (91,60/2)</t>
  </si>
  <si>
    <t>Poradnia Chorób Zakaźnych dla Dzieci</t>
  </si>
  <si>
    <t>Poradnia Profilaktyczna-Lecznicza HIV/AIDS</t>
  </si>
  <si>
    <t>Poradnia Hepatologiczna</t>
  </si>
  <si>
    <t>Poradnia Hepatologiczna (91,60/2)</t>
  </si>
  <si>
    <t>Poradnia Domowego Leczenia Tlenem</t>
  </si>
  <si>
    <t>Pracownia FibroScan+USG</t>
  </si>
  <si>
    <t>Piwnica pomieszczenia socjalno-gospodarcze -  część wspólna</t>
  </si>
  <si>
    <t>Budynek [F]</t>
  </si>
  <si>
    <t xml:space="preserve">Biuro i pomieszczenia socjalne </t>
  </si>
  <si>
    <r>
      <t>Pomieszczenia dyżurnego i higieniczno-sanitarne</t>
    </r>
    <r>
      <rPr>
        <b/>
        <sz val="10"/>
        <color indexed="8"/>
        <rFont val="Calibri"/>
        <family val="2"/>
      </rPr>
      <t xml:space="preserve"> </t>
    </r>
  </si>
  <si>
    <t>„Antresola” wymienniki i rozdzielacze  ciepła</t>
  </si>
  <si>
    <t xml:space="preserve">Budynek [A] </t>
  </si>
  <si>
    <t>Budynek Portierni</t>
  </si>
  <si>
    <t>Administracja CMS - biura</t>
  </si>
  <si>
    <t>(-)</t>
  </si>
  <si>
    <t xml:space="preserve">Okna - mycie 4 x /rok </t>
  </si>
  <si>
    <t>Część I - Powierzchnie do utrzymania czystości w budynkach łącznie</t>
  </si>
  <si>
    <t>Powierzchnia</t>
  </si>
  <si>
    <t>Powierzchnie objęte usługą</t>
  </si>
  <si>
    <t>Działka 6/1 użytek (klasa bonitacyjna terenu) Drogi (dr)</t>
  </si>
  <si>
    <t>m²</t>
  </si>
  <si>
    <t>Działka 6/1 użytek (klasa bonitacyjna terenu) Inne tereny zabudowane - w tym teren zabudowany budynkami 0,7496 ha (Bi) Wg załącznika nr 11</t>
  </si>
  <si>
    <t>Działka 6/1 użytek (klasa bonitacyjna terenu) Tereny rekreacyjno-wypoczynkowe (Bz) Wg załącznika nr 11</t>
  </si>
  <si>
    <t>Deratyzacja i dezynsekcja</t>
  </si>
  <si>
    <t>Odśnieżanie i usuwanie sopli, nadmiaru śniegu i lodu z dróg komunikacyjnych oraz dachów, oczyszczenie rynien i  rur spustowych (w tym rewizji) z zanieczyszczeń</t>
  </si>
  <si>
    <t>Czynności pomocnicze związane z organizacją pracy w szpitalu (u Zamawiającego)</t>
  </si>
  <si>
    <t>Biuro IT + Dietetyk</t>
  </si>
  <si>
    <t>Budynek [D] Galerie (balkony)</t>
  </si>
  <si>
    <t>Część II - infrastruktura: teren wewnętrzny przyległy zewnętrzny - place, ulice, chodniki, galerie i zadaszenia, kosze na śmieci, tereny zielone. Selektywne gromadzenie i utylizacja odpadów biodegradowalnych pochodzących z pielęgnacji terenów zielonych i oczyszczania terenu, odśnieżanie i usuwanie sopli, nadmiaru śniegu i lodu z dróg komunikacyjnych oraz dachów, oczyszczenie rynien i rur spustowych (w tym rewizji) z zanieczyszczeń. Deratyzacja i dezynsekcja. Czynności pomocnicze związane z organizacją pracy w szpitalu (u Zamawiającego)</t>
  </si>
  <si>
    <t xml:space="preserve">Cena ryczałtowa netto / 1 m-c zł  </t>
  </si>
  <si>
    <t>VAT %</t>
  </si>
  <si>
    <t>FORMULARZ ASORTYMENTOWO-CENOWY</t>
  </si>
  <si>
    <t>WSZYSTKIE OBIEKTY</t>
  </si>
  <si>
    <t>x</t>
  </si>
  <si>
    <t>J.m.</t>
  </si>
  <si>
    <t>wg załącznika</t>
  </si>
  <si>
    <t>Część II - Łącznie</t>
  </si>
  <si>
    <t>[6]</t>
  </si>
  <si>
    <t>Kondygnacja 6</t>
  </si>
  <si>
    <t>ZOL w przyszłości</t>
  </si>
  <si>
    <t>Całkowita wartość Część I + II</t>
  </si>
  <si>
    <t>Całkowita wartość zamówienia za 36 miesięcy</t>
  </si>
  <si>
    <t>ZESTAWIENIE POWIERZCHNI DO UTRZYMANIA CZYSTOŚCI (m2)</t>
  </si>
  <si>
    <t>Sposób obliczenia ceny:</t>
  </si>
  <si>
    <t>Ceny winny być podane w walucie polskiej, zaokrąglone w razie potrzeby do dwóch miejsc po przecinku zgodnie z ogólnymi zasadami matematyki tj.: 
- jeżeli kolejna cyfra przed cyfrą zaokrąglaną jest większa lub równa od 5 to cyfrę zaokrąglaną zaokrągla się w górę, 
- jeżeli kolejna cyfra przed cyfrą zaokrąglaną jest mniejsza niż 5, ostatniej cyfry zaokrąglanej nie zmienia się, a pozostałe cyfry odcina.</t>
  </si>
  <si>
    <t>Cena ryczałtowa brutto / 1 m-c zł</t>
  </si>
  <si>
    <t>ZAŁĄCZNIK NR 2 DO SWZ</t>
  </si>
  <si>
    <t xml:space="preserve">
Kol. „Cena ryczałtowa brutto / 1 m-c” = Kol. „Cena ryczałtowa netto / 1 m-c” powiększona o podatek VAT
Wiersz „Część I - Powierzchnie do utrzymania czystości w budynkach łącznie” – suma poszczególnych wierszy z kol. „Cena ryczałtowa netto / 1 m-c” i „Cena ryczałtowa  brutto / 1 m-c”                                                                                                                                                                                    Wiersz „Część II - Łącznie” – suma poszczególnych wierszy z kol. „Cena ryczałtowa netto / 1 m-c” i „Cena ryczałtowa  brutto / 1 m-c”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</si>
</sst>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Liberation Sans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 vertical="top"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6" fillId="0" borderId="0" xfId="52" applyFont="1" applyAlignment="1" applyProtection="1">
      <alignment vertical="center"/>
      <protection/>
    </xf>
    <xf numFmtId="0" fontId="46" fillId="0" borderId="0" xfId="52" applyFont="1">
      <alignment/>
      <protection/>
    </xf>
    <xf numFmtId="0" fontId="47" fillId="0" borderId="0" xfId="52" applyFont="1" applyAlignment="1" applyProtection="1">
      <alignment horizontal="center" vertical="center" wrapText="1"/>
      <protection/>
    </xf>
    <xf numFmtId="0" fontId="47" fillId="0" borderId="0" xfId="52" applyFont="1" applyAlignment="1">
      <alignment horizontal="center" vertical="center" wrapText="1"/>
      <protection/>
    </xf>
    <xf numFmtId="43" fontId="47" fillId="7" borderId="10" xfId="42" applyFont="1" applyFill="1" applyBorder="1" applyAlignment="1" applyProtection="1">
      <alignment horizontal="center" vertical="center"/>
      <protection hidden="1"/>
    </xf>
    <xf numFmtId="43" fontId="47" fillId="7" borderId="10" xfId="42" applyFont="1" applyFill="1" applyBorder="1" applyAlignment="1" applyProtection="1">
      <alignment horizontal="right" vertical="center"/>
      <protection hidden="1"/>
    </xf>
    <xf numFmtId="43" fontId="47" fillId="0" borderId="0" xfId="52" applyNumberFormat="1" applyFont="1">
      <alignment/>
      <protection/>
    </xf>
    <xf numFmtId="0" fontId="48" fillId="0" borderId="0" xfId="44" applyFont="1" applyAlignment="1" applyProtection="1">
      <alignment horizontal="center" vertical="center"/>
      <protection locked="0"/>
    </xf>
    <xf numFmtId="0" fontId="47" fillId="0" borderId="0" xfId="52" applyFont="1">
      <alignment/>
      <protection/>
    </xf>
    <xf numFmtId="0" fontId="47" fillId="5" borderId="10" xfId="44" applyFont="1" applyFill="1" applyBorder="1" applyAlignment="1" applyProtection="1">
      <alignment vertical="center" shrinkToFit="1"/>
      <protection hidden="1"/>
    </xf>
    <xf numFmtId="43" fontId="47" fillId="5" borderId="10" xfId="42" applyFont="1" applyFill="1" applyBorder="1" applyAlignment="1" applyProtection="1">
      <alignment horizontal="center" vertical="center"/>
      <protection hidden="1"/>
    </xf>
    <xf numFmtId="43" fontId="47" fillId="5" borderId="10" xfId="42" applyFont="1" applyFill="1" applyBorder="1" applyAlignment="1" applyProtection="1">
      <alignment horizontal="right" vertical="center"/>
      <protection hidden="1"/>
    </xf>
    <xf numFmtId="0" fontId="47" fillId="0" borderId="0" xfId="52" applyFont="1" applyAlignment="1">
      <alignment vertical="center"/>
      <protection/>
    </xf>
    <xf numFmtId="43" fontId="47" fillId="0" borderId="0" xfId="52" applyNumberFormat="1" applyFont="1" applyAlignment="1">
      <alignment vertical="center"/>
      <protection/>
    </xf>
    <xf numFmtId="43" fontId="46" fillId="0" borderId="0" xfId="42" applyFont="1" applyAlignment="1">
      <alignment vertical="center"/>
    </xf>
    <xf numFmtId="0" fontId="46" fillId="0" borderId="0" xfId="52" applyFont="1" applyAlignment="1">
      <alignment vertical="center"/>
      <protection/>
    </xf>
    <xf numFmtId="0" fontId="46" fillId="0" borderId="10" xfId="52" applyFont="1" applyBorder="1" applyAlignment="1" applyProtection="1">
      <alignment vertical="center" shrinkToFit="1"/>
      <protection hidden="1"/>
    </xf>
    <xf numFmtId="43" fontId="49" fillId="0" borderId="10" xfId="42" applyFont="1" applyFill="1" applyBorder="1" applyAlignment="1" applyProtection="1">
      <alignment horizontal="right" vertical="center"/>
      <protection hidden="1"/>
    </xf>
    <xf numFmtId="43" fontId="46" fillId="0" borderId="10" xfId="42" applyFont="1" applyFill="1" applyBorder="1" applyAlignment="1" applyProtection="1">
      <alignment horizontal="right" vertical="center"/>
      <protection hidden="1"/>
    </xf>
    <xf numFmtId="0" fontId="46" fillId="0" borderId="10" xfId="44" applyFont="1" applyFill="1" applyBorder="1" applyAlignment="1" applyProtection="1">
      <alignment vertical="center" shrinkToFit="1"/>
      <protection hidden="1"/>
    </xf>
    <xf numFmtId="0" fontId="46" fillId="0" borderId="0" xfId="52" applyFont="1" applyAlignment="1" applyProtection="1">
      <alignment vertical="center"/>
      <protection locked="0"/>
    </xf>
    <xf numFmtId="0" fontId="46" fillId="0" borderId="0" xfId="44" applyFont="1" applyAlignment="1">
      <alignment vertical="center"/>
      <protection/>
    </xf>
    <xf numFmtId="0" fontId="46" fillId="0" borderId="10" xfId="44" applyFont="1" applyBorder="1" applyAlignment="1" applyProtection="1">
      <alignment vertical="center" wrapText="1" shrinkToFit="1"/>
      <protection hidden="1"/>
    </xf>
    <xf numFmtId="0" fontId="4" fillId="0" borderId="10" xfId="44" applyFont="1" applyFill="1" applyBorder="1" applyAlignment="1" applyProtection="1">
      <alignment vertical="center" shrinkToFit="1"/>
      <protection hidden="1"/>
    </xf>
    <xf numFmtId="43" fontId="4" fillId="0" borderId="10" xfId="42" applyFont="1" applyFill="1" applyBorder="1" applyAlignment="1" applyProtection="1">
      <alignment horizontal="right" vertical="center"/>
      <protection hidden="1"/>
    </xf>
    <xf numFmtId="0" fontId="4" fillId="0" borderId="10" xfId="44" applyFont="1" applyFill="1" applyBorder="1" applyAlignment="1" applyProtection="1">
      <alignment vertical="center" wrapText="1" shrinkToFit="1"/>
      <protection hidden="1"/>
    </xf>
    <xf numFmtId="0" fontId="46" fillId="33" borderId="10" xfId="44" applyFont="1" applyFill="1" applyBorder="1" applyAlignment="1" applyProtection="1">
      <alignment vertical="center" shrinkToFit="1"/>
      <protection hidden="1"/>
    </xf>
    <xf numFmtId="43" fontId="46" fillId="33" borderId="10" xfId="42" applyFont="1" applyFill="1" applyBorder="1" applyAlignment="1" applyProtection="1">
      <alignment horizontal="right" vertical="center"/>
      <protection hidden="1"/>
    </xf>
    <xf numFmtId="0" fontId="46" fillId="0" borderId="10" xfId="44" applyFont="1" applyBorder="1" applyAlignment="1" applyProtection="1">
      <alignment vertical="center" shrinkToFit="1"/>
      <protection hidden="1"/>
    </xf>
    <xf numFmtId="43" fontId="47" fillId="0" borderId="10" xfId="42" applyFont="1" applyFill="1" applyBorder="1" applyAlignment="1" applyProtection="1">
      <alignment horizontal="right" vertical="center"/>
      <protection hidden="1"/>
    </xf>
    <xf numFmtId="49" fontId="46" fillId="0" borderId="10" xfId="52" applyNumberFormat="1" applyFont="1" applyBorder="1" applyAlignment="1" applyProtection="1">
      <alignment horizontal="left" vertical="center"/>
      <protection hidden="1"/>
    </xf>
    <xf numFmtId="4" fontId="46" fillId="0" borderId="10" xfId="52" applyNumberFormat="1" applyFont="1" applyBorder="1" applyAlignment="1" applyProtection="1">
      <alignment vertical="center"/>
      <protection hidden="1"/>
    </xf>
    <xf numFmtId="0" fontId="47" fillId="0" borderId="0" xfId="44" applyFont="1" applyAlignment="1">
      <alignment vertical="center"/>
      <protection/>
    </xf>
    <xf numFmtId="0" fontId="46" fillId="0" borderId="10" xfId="44" applyFont="1" applyFill="1" applyBorder="1" applyAlignment="1" applyProtection="1">
      <alignment horizontal="left" vertical="center" wrapText="1" shrinkToFit="1"/>
      <protection hidden="1"/>
    </xf>
    <xf numFmtId="0" fontId="46" fillId="0" borderId="0" xfId="44" applyFont="1" applyFill="1" applyAlignment="1">
      <alignment vertical="center"/>
      <protection/>
    </xf>
    <xf numFmtId="0" fontId="46" fillId="0" borderId="0" xfId="52" applyFont="1" applyFill="1">
      <alignment/>
      <protection/>
    </xf>
    <xf numFmtId="0" fontId="47" fillId="7" borderId="10" xfId="52" applyFont="1" applyFill="1" applyBorder="1" applyAlignment="1" applyProtection="1">
      <alignment horizontal="left" vertical="center"/>
      <protection hidden="1"/>
    </xf>
    <xf numFmtId="0" fontId="46" fillId="0" borderId="0" xfId="44" applyFont="1" applyAlignment="1" applyProtection="1">
      <alignment vertical="center"/>
      <protection hidden="1"/>
    </xf>
    <xf numFmtId="0" fontId="46" fillId="0" borderId="10" xfId="44" applyFont="1" applyBorder="1" applyAlignment="1" applyProtection="1">
      <alignment horizontal="left" vertical="center"/>
      <protection hidden="1"/>
    </xf>
    <xf numFmtId="43" fontId="46" fillId="0" borderId="0" xfId="42" applyFont="1" applyFill="1" applyAlignment="1" applyProtection="1">
      <alignment horizontal="right" vertical="center"/>
      <protection hidden="1"/>
    </xf>
    <xf numFmtId="0" fontId="46" fillId="0" borderId="10" xfId="44" applyFont="1" applyBorder="1" applyAlignment="1" applyProtection="1">
      <alignment horizontal="left" vertical="center" wrapText="1"/>
      <protection hidden="1"/>
    </xf>
    <xf numFmtId="43" fontId="46" fillId="0" borderId="0" xfId="42" applyFont="1" applyAlignment="1" applyProtection="1">
      <alignment horizontal="right" vertical="center"/>
      <protection hidden="1"/>
    </xf>
    <xf numFmtId="43" fontId="3" fillId="7" borderId="10" xfId="42" applyFont="1" applyFill="1" applyBorder="1" applyAlignment="1" applyProtection="1">
      <alignment horizontal="right" vertical="center"/>
      <protection hidden="1"/>
    </xf>
    <xf numFmtId="43" fontId="46" fillId="0" borderId="10" xfId="42" applyFont="1" applyBorder="1" applyAlignment="1">
      <alignment vertical="center"/>
    </xf>
    <xf numFmtId="0" fontId="46" fillId="0" borderId="10" xfId="44" applyFont="1" applyBorder="1" applyAlignment="1">
      <alignment vertical="center"/>
      <protection/>
    </xf>
    <xf numFmtId="0" fontId="46" fillId="5" borderId="10" xfId="52" applyFont="1" applyFill="1" applyBorder="1" applyAlignment="1">
      <alignment horizontal="center" vertical="center"/>
      <protection/>
    </xf>
    <xf numFmtId="43" fontId="46" fillId="5" borderId="10" xfId="42" applyFont="1" applyFill="1" applyBorder="1" applyAlignment="1">
      <alignment horizontal="center" vertical="center"/>
    </xf>
    <xf numFmtId="0" fontId="46" fillId="0" borderId="10" xfId="52" applyFont="1" applyBorder="1" applyAlignment="1">
      <alignment horizontal="center" vertical="center"/>
      <protection/>
    </xf>
    <xf numFmtId="43" fontId="46" fillId="0" borderId="10" xfId="42" applyFont="1" applyBorder="1" applyAlignment="1">
      <alignment horizontal="center" vertical="center"/>
    </xf>
    <xf numFmtId="0" fontId="46" fillId="0" borderId="10" xfId="52" applyFont="1" applyBorder="1" applyAlignment="1">
      <alignment horizontal="center"/>
      <protection/>
    </xf>
    <xf numFmtId="0" fontId="46" fillId="0" borderId="10" xfId="52" applyFont="1" applyBorder="1" applyAlignment="1" applyProtection="1">
      <alignment horizontal="center" vertical="center"/>
      <protection locked="0"/>
    </xf>
    <xf numFmtId="43" fontId="46" fillId="0" borderId="10" xfId="42" applyFont="1" applyBorder="1" applyAlignment="1" applyProtection="1">
      <alignment horizontal="center" vertical="center"/>
      <protection locked="0"/>
    </xf>
    <xf numFmtId="0" fontId="46" fillId="0" borderId="10" xfId="44" applyFont="1" applyBorder="1" applyAlignment="1">
      <alignment horizontal="center" vertical="center"/>
      <protection/>
    </xf>
    <xf numFmtId="43" fontId="46" fillId="0" borderId="10" xfId="42" applyFont="1" applyBorder="1" applyAlignment="1">
      <alignment horizontal="center"/>
    </xf>
    <xf numFmtId="0" fontId="46" fillId="5" borderId="10" xfId="52" applyFont="1" applyFill="1" applyBorder="1" applyAlignment="1">
      <alignment horizontal="center"/>
      <protection/>
    </xf>
    <xf numFmtId="43" fontId="46" fillId="5" borderId="10" xfId="42" applyFont="1" applyFill="1" applyBorder="1" applyAlignment="1">
      <alignment horizontal="center"/>
    </xf>
    <xf numFmtId="0" fontId="46" fillId="7" borderId="10" xfId="52" applyFont="1" applyFill="1" applyBorder="1" applyAlignment="1">
      <alignment horizontal="center"/>
      <protection/>
    </xf>
    <xf numFmtId="43" fontId="46" fillId="7" borderId="10" xfId="42" applyFont="1" applyFill="1" applyBorder="1" applyAlignment="1">
      <alignment horizontal="center"/>
    </xf>
    <xf numFmtId="0" fontId="46" fillId="7" borderId="10" xfId="44" applyFont="1" applyFill="1" applyBorder="1" applyAlignment="1">
      <alignment horizontal="center" vertical="center"/>
      <protection/>
    </xf>
    <xf numFmtId="43" fontId="46" fillId="7" borderId="10" xfId="42" applyFont="1" applyFill="1" applyBorder="1" applyAlignment="1">
      <alignment horizontal="center" vertical="center"/>
    </xf>
    <xf numFmtId="0" fontId="46" fillId="0" borderId="10" xfId="44" applyFont="1" applyFill="1" applyBorder="1" applyAlignment="1">
      <alignment horizontal="center" vertical="center"/>
      <protection/>
    </xf>
    <xf numFmtId="43" fontId="46" fillId="0" borderId="10" xfId="42" applyFont="1" applyFill="1" applyBorder="1" applyAlignment="1">
      <alignment horizontal="center" vertical="center"/>
    </xf>
    <xf numFmtId="0" fontId="46" fillId="0" borderId="10" xfId="44" applyFont="1" applyBorder="1" applyAlignment="1" applyProtection="1">
      <alignment horizontal="center" vertical="center" wrapText="1"/>
      <protection hidden="1"/>
    </xf>
    <xf numFmtId="43" fontId="46" fillId="0" borderId="10" xfId="42" applyFont="1" applyFill="1" applyBorder="1" applyAlignment="1" applyProtection="1">
      <alignment horizontal="center" vertical="center"/>
      <protection hidden="1"/>
    </xf>
    <xf numFmtId="0" fontId="46" fillId="5" borderId="11" xfId="44" applyFont="1" applyFill="1" applyBorder="1" applyAlignment="1">
      <alignment vertical="center"/>
      <protection/>
    </xf>
    <xf numFmtId="43" fontId="46" fillId="5" borderId="11" xfId="42" applyFont="1" applyFill="1" applyBorder="1" applyAlignment="1">
      <alignment horizontal="center" vertical="center"/>
    </xf>
    <xf numFmtId="0" fontId="46" fillId="34" borderId="11" xfId="44" applyFont="1" applyFill="1" applyBorder="1" applyAlignment="1">
      <alignment vertical="center"/>
      <protection/>
    </xf>
    <xf numFmtId="43" fontId="46" fillId="34" borderId="11" xfId="42" applyFont="1" applyFill="1" applyBorder="1" applyAlignment="1">
      <alignment horizontal="center" vertical="center"/>
    </xf>
    <xf numFmtId="0" fontId="46" fillId="0" borderId="12" xfId="44" applyFont="1" applyBorder="1" applyAlignment="1" applyProtection="1">
      <alignment vertical="center" shrinkToFit="1"/>
      <protection hidden="1"/>
    </xf>
    <xf numFmtId="43" fontId="46" fillId="0" borderId="12" xfId="42" applyFont="1" applyFill="1" applyBorder="1" applyAlignment="1" applyProtection="1">
      <alignment horizontal="right" vertical="center"/>
      <protection hidden="1"/>
    </xf>
    <xf numFmtId="0" fontId="46" fillId="0" borderId="12" xfId="44" applyFont="1" applyBorder="1" applyAlignment="1">
      <alignment horizontal="center" vertical="center"/>
      <protection/>
    </xf>
    <xf numFmtId="43" fontId="46" fillId="0" borderId="12" xfId="42" applyFont="1" applyBorder="1" applyAlignment="1">
      <alignment horizontal="center" vertical="center"/>
    </xf>
    <xf numFmtId="43" fontId="47" fillId="35" borderId="13" xfId="42" applyFont="1" applyFill="1" applyBorder="1" applyAlignment="1" applyProtection="1">
      <alignment horizontal="center" vertical="center" shrinkToFit="1"/>
      <protection hidden="1"/>
    </xf>
    <xf numFmtId="0" fontId="46" fillId="35" borderId="13" xfId="44" applyFont="1" applyFill="1" applyBorder="1" applyAlignment="1">
      <alignment vertical="center"/>
      <protection/>
    </xf>
    <xf numFmtId="0" fontId="46" fillId="35" borderId="14" xfId="44" applyFont="1" applyFill="1" applyBorder="1" applyAlignment="1">
      <alignment vertical="center"/>
      <protection/>
    </xf>
    <xf numFmtId="43" fontId="46" fillId="35" borderId="14" xfId="42" applyFont="1" applyFill="1" applyBorder="1" applyAlignment="1">
      <alignment horizontal="center" vertical="center"/>
    </xf>
    <xf numFmtId="43" fontId="46" fillId="7" borderId="15" xfId="52" applyNumberFormat="1" applyFont="1" applyFill="1" applyBorder="1" applyAlignment="1">
      <alignment horizontal="center"/>
      <protection/>
    </xf>
    <xf numFmtId="0" fontId="47" fillId="5" borderId="16" xfId="44" applyFont="1" applyFill="1" applyBorder="1" applyAlignment="1" applyProtection="1">
      <alignment horizontal="center" vertical="center"/>
      <protection hidden="1"/>
    </xf>
    <xf numFmtId="43" fontId="46" fillId="5" borderId="15" xfId="52" applyNumberFormat="1" applyFont="1" applyFill="1" applyBorder="1" applyAlignment="1">
      <alignment horizontal="center"/>
      <protection/>
    </xf>
    <xf numFmtId="0" fontId="46" fillId="0" borderId="16" xfId="44" applyFont="1" applyBorder="1" applyAlignment="1" applyProtection="1">
      <alignment horizontal="center" vertical="center"/>
      <protection hidden="1"/>
    </xf>
    <xf numFmtId="0" fontId="46" fillId="0" borderId="15" xfId="52" applyFont="1" applyBorder="1" applyAlignment="1">
      <alignment horizontal="center" vertical="center"/>
      <protection/>
    </xf>
    <xf numFmtId="0" fontId="46" fillId="0" borderId="16" xfId="44" applyFont="1" applyFill="1" applyBorder="1" applyAlignment="1" applyProtection="1">
      <alignment horizontal="center" vertical="center"/>
      <protection hidden="1"/>
    </xf>
    <xf numFmtId="0" fontId="46" fillId="0" borderId="15" xfId="52" applyFont="1" applyBorder="1" applyAlignment="1" applyProtection="1">
      <alignment horizontal="center" vertical="center"/>
      <protection locked="0"/>
    </xf>
    <xf numFmtId="0" fontId="46" fillId="0" borderId="15" xfId="44" applyFont="1" applyBorder="1" applyAlignment="1">
      <alignment horizontal="center" vertical="center"/>
      <protection/>
    </xf>
    <xf numFmtId="0" fontId="46" fillId="0" borderId="15" xfId="52" applyFont="1" applyBorder="1" applyAlignment="1">
      <alignment horizontal="center"/>
      <protection/>
    </xf>
    <xf numFmtId="43" fontId="46" fillId="0" borderId="15" xfId="52" applyNumberFormat="1" applyFont="1" applyBorder="1" applyAlignment="1">
      <alignment horizontal="center"/>
      <protection/>
    </xf>
    <xf numFmtId="0" fontId="46" fillId="0" borderId="15" xfId="44" applyFont="1" applyFill="1" applyBorder="1" applyAlignment="1">
      <alignment horizontal="center" vertical="center"/>
      <protection/>
    </xf>
    <xf numFmtId="0" fontId="47" fillId="7" borderId="16" xfId="52" applyFont="1" applyFill="1" applyBorder="1" applyAlignment="1" applyProtection="1">
      <alignment horizontal="center" vertical="center"/>
      <protection hidden="1"/>
    </xf>
    <xf numFmtId="0" fontId="46" fillId="7" borderId="15" xfId="44" applyFont="1" applyFill="1" applyBorder="1" applyAlignment="1">
      <alignment horizontal="center" vertical="center"/>
      <protection/>
    </xf>
    <xf numFmtId="0" fontId="46" fillId="0" borderId="17" xfId="44" applyFont="1" applyBorder="1" applyAlignment="1" applyProtection="1">
      <alignment horizontal="center" vertical="center"/>
      <protection hidden="1"/>
    </xf>
    <xf numFmtId="0" fontId="46" fillId="0" borderId="18" xfId="44" applyFont="1" applyBorder="1" applyAlignment="1">
      <alignment horizontal="center" vertical="center"/>
      <protection/>
    </xf>
    <xf numFmtId="0" fontId="46" fillId="0" borderId="15" xfId="44" applyFont="1" applyBorder="1" applyAlignment="1">
      <alignment vertical="center"/>
      <protection/>
    </xf>
    <xf numFmtId="0" fontId="46" fillId="0" borderId="19" xfId="44" applyFont="1" applyBorder="1" applyAlignment="1" applyProtection="1">
      <alignment horizontal="center" vertical="center"/>
      <protection hidden="1"/>
    </xf>
    <xf numFmtId="0" fontId="46" fillId="0" borderId="20" xfId="44" applyFont="1" applyBorder="1" applyAlignment="1" applyProtection="1">
      <alignment horizontal="left" vertical="center"/>
      <protection hidden="1"/>
    </xf>
    <xf numFmtId="0" fontId="46" fillId="0" borderId="20" xfId="44" applyFont="1" applyBorder="1" applyAlignment="1">
      <alignment vertical="center"/>
      <protection/>
    </xf>
    <xf numFmtId="43" fontId="46" fillId="0" borderId="20" xfId="42" applyFont="1" applyBorder="1" applyAlignment="1">
      <alignment vertical="center"/>
    </xf>
    <xf numFmtId="0" fontId="46" fillId="0" borderId="21" xfId="44" applyFont="1" applyBorder="1" applyAlignment="1">
      <alignment vertical="center"/>
      <protection/>
    </xf>
    <xf numFmtId="0" fontId="47" fillId="0" borderId="13" xfId="44" applyFont="1" applyFill="1" applyBorder="1" applyAlignment="1" applyProtection="1">
      <alignment horizontal="center" vertical="center" wrapText="1"/>
      <protection hidden="1"/>
    </xf>
    <xf numFmtId="0" fontId="47" fillId="0" borderId="13" xfId="44" applyFont="1" applyFill="1" applyBorder="1" applyAlignment="1" applyProtection="1">
      <alignment horizontal="center" vertical="center"/>
      <protection/>
    </xf>
    <xf numFmtId="43" fontId="3" fillId="0" borderId="13" xfId="42" applyFont="1" applyFill="1" applyBorder="1" applyAlignment="1" applyProtection="1">
      <alignment horizontal="center" vertical="center" wrapText="1"/>
      <protection/>
    </xf>
    <xf numFmtId="43" fontId="47" fillId="0" borderId="13" xfId="42" applyFont="1" applyFill="1" applyBorder="1" applyAlignment="1" applyProtection="1">
      <alignment horizontal="center" vertical="center" wrapText="1"/>
      <protection/>
    </xf>
    <xf numFmtId="4" fontId="47" fillId="0" borderId="13" xfId="42" applyNumberFormat="1" applyFont="1" applyBorder="1" applyAlignment="1" applyProtection="1">
      <alignment horizontal="center" vertical="center" wrapText="1"/>
      <protection/>
    </xf>
    <xf numFmtId="0" fontId="46" fillId="0" borderId="13" xfId="52" applyFont="1" applyBorder="1" applyAlignment="1" applyProtection="1">
      <alignment vertical="center"/>
      <protection/>
    </xf>
    <xf numFmtId="43" fontId="46" fillId="0" borderId="13" xfId="42" applyFont="1" applyBorder="1" applyAlignment="1" applyProtection="1">
      <alignment vertical="center"/>
      <protection/>
    </xf>
    <xf numFmtId="43" fontId="47" fillId="7" borderId="22" xfId="42" applyFont="1" applyFill="1" applyBorder="1" applyAlignment="1" applyProtection="1">
      <alignment horizontal="center" vertical="center"/>
      <protection hidden="1"/>
    </xf>
    <xf numFmtId="43" fontId="46" fillId="7" borderId="22" xfId="52" applyNumberFormat="1" applyFont="1" applyFill="1" applyBorder="1" applyAlignment="1">
      <alignment horizontal="center"/>
      <protection/>
    </xf>
    <xf numFmtId="43" fontId="46" fillId="7" borderId="22" xfId="42" applyFont="1" applyFill="1" applyBorder="1" applyAlignment="1" applyProtection="1">
      <alignment horizontal="center" vertical="center"/>
      <protection hidden="1"/>
    </xf>
    <xf numFmtId="43" fontId="46" fillId="7" borderId="23" xfId="52" applyNumberFormat="1" applyFont="1" applyFill="1" applyBorder="1" applyAlignment="1">
      <alignment horizontal="center"/>
      <protection/>
    </xf>
    <xf numFmtId="0" fontId="47" fillId="0" borderId="13" xfId="44" applyNumberFormat="1" applyFont="1" applyFill="1" applyBorder="1" applyAlignment="1" applyProtection="1">
      <alignment horizontal="center" vertical="center" wrapText="1"/>
      <protection hidden="1"/>
    </xf>
    <xf numFmtId="0" fontId="47" fillId="0" borderId="13" xfId="44" applyNumberFormat="1" applyFont="1" applyFill="1" applyBorder="1" applyAlignment="1" applyProtection="1">
      <alignment horizontal="center" vertical="center"/>
      <protection/>
    </xf>
    <xf numFmtId="0" fontId="3" fillId="0" borderId="13" xfId="42" applyNumberFormat="1" applyFont="1" applyFill="1" applyBorder="1" applyAlignment="1" applyProtection="1">
      <alignment horizontal="center" vertical="center" wrapText="1"/>
      <protection/>
    </xf>
    <xf numFmtId="0" fontId="47" fillId="0" borderId="13" xfId="42" applyNumberFormat="1" applyFont="1" applyFill="1" applyBorder="1" applyAlignment="1" applyProtection="1">
      <alignment horizontal="center" vertical="center" wrapText="1"/>
      <protection/>
    </xf>
    <xf numFmtId="0" fontId="47" fillId="0" borderId="13" xfId="52" applyNumberFormat="1" applyFont="1" applyBorder="1" applyAlignment="1" applyProtection="1">
      <alignment horizontal="center" vertical="center" wrapText="1"/>
      <protection/>
    </xf>
    <xf numFmtId="0" fontId="47" fillId="0" borderId="13" xfId="42" applyNumberFormat="1" applyFont="1" applyBorder="1" applyAlignment="1" applyProtection="1">
      <alignment horizontal="center" vertical="center" wrapText="1"/>
      <protection/>
    </xf>
    <xf numFmtId="0" fontId="46" fillId="0" borderId="24" xfId="52" applyFont="1" applyBorder="1" applyAlignment="1" applyProtection="1">
      <alignment horizontal="center" vertical="center"/>
      <protection hidden="1"/>
    </xf>
    <xf numFmtId="0" fontId="46" fillId="0" borderId="22" xfId="44" applyFont="1" applyBorder="1" applyAlignment="1" applyProtection="1">
      <alignment horizontal="left" vertical="center"/>
      <protection hidden="1"/>
    </xf>
    <xf numFmtId="0" fontId="46" fillId="0" borderId="22" xfId="44" applyFont="1" applyBorder="1" applyAlignment="1" applyProtection="1">
      <alignment horizontal="center" vertical="center" wrapText="1"/>
      <protection hidden="1"/>
    </xf>
    <xf numFmtId="0" fontId="46" fillId="0" borderId="22" xfId="44" applyFont="1" applyBorder="1" applyAlignment="1">
      <alignment vertical="center"/>
      <protection/>
    </xf>
    <xf numFmtId="43" fontId="46" fillId="0" borderId="22" xfId="42" applyFont="1" applyBorder="1" applyAlignment="1">
      <alignment vertical="center"/>
    </xf>
    <xf numFmtId="0" fontId="46" fillId="0" borderId="23" xfId="44" applyFont="1" applyBorder="1" applyAlignment="1">
      <alignment vertical="center"/>
      <protection/>
    </xf>
    <xf numFmtId="0" fontId="47" fillId="0" borderId="13" xfId="44" applyFont="1" applyBorder="1" applyAlignment="1" applyProtection="1">
      <alignment horizontal="center" vertical="center" wrapText="1"/>
      <protection hidden="1"/>
    </xf>
    <xf numFmtId="0" fontId="46" fillId="0" borderId="13" xfId="44" applyFont="1" applyBorder="1" applyAlignment="1" applyProtection="1">
      <alignment vertical="center"/>
      <protection hidden="1"/>
    </xf>
    <xf numFmtId="43" fontId="3" fillId="0" borderId="13" xfId="42" applyFont="1" applyFill="1" applyBorder="1" applyAlignment="1" applyProtection="1">
      <alignment horizontal="center" vertical="center" wrapText="1"/>
      <protection hidden="1"/>
    </xf>
    <xf numFmtId="0" fontId="47" fillId="0" borderId="13" xfId="44" applyNumberFormat="1" applyFont="1" applyBorder="1" applyAlignment="1" applyProtection="1">
      <alignment horizontal="center" vertical="center"/>
      <protection hidden="1"/>
    </xf>
    <xf numFmtId="0" fontId="3" fillId="0" borderId="13" xfId="42" applyNumberFormat="1" applyFont="1" applyFill="1" applyBorder="1" applyAlignment="1" applyProtection="1">
      <alignment horizontal="center" vertical="center" wrapText="1"/>
      <protection hidden="1"/>
    </xf>
    <xf numFmtId="43" fontId="47" fillId="7" borderId="10" xfId="52" applyNumberFormat="1" applyFont="1" applyFill="1" applyBorder="1" applyAlignment="1" applyProtection="1">
      <alignment vertical="center"/>
      <protection hidden="1"/>
    </xf>
    <xf numFmtId="4" fontId="46" fillId="0" borderId="25" xfId="42" applyNumberFormat="1" applyFont="1" applyFill="1" applyBorder="1" applyAlignment="1" applyProtection="1">
      <alignment horizontal="center" vertical="center"/>
      <protection hidden="1"/>
    </xf>
    <xf numFmtId="4" fontId="46" fillId="0" borderId="26" xfId="42" applyNumberFormat="1" applyFont="1" applyFill="1" applyBorder="1" applyAlignment="1" applyProtection="1">
      <alignment horizontal="center" vertical="center"/>
      <protection hidden="1"/>
    </xf>
    <xf numFmtId="43" fontId="46" fillId="0" borderId="25" xfId="42" applyFont="1" applyFill="1" applyBorder="1" applyAlignment="1" applyProtection="1">
      <alignment horizontal="center" vertical="center"/>
      <protection hidden="1"/>
    </xf>
    <xf numFmtId="43" fontId="46" fillId="0" borderId="27" xfId="42" applyFont="1" applyFill="1" applyBorder="1" applyAlignment="1" applyProtection="1">
      <alignment horizontal="center" vertical="center"/>
      <protection hidden="1"/>
    </xf>
    <xf numFmtId="43" fontId="46" fillId="0" borderId="26" xfId="42" applyFont="1" applyFill="1" applyBorder="1" applyAlignment="1" applyProtection="1">
      <alignment horizontal="center" vertical="center"/>
      <protection hidden="1"/>
    </xf>
    <xf numFmtId="0" fontId="41" fillId="0" borderId="0" xfId="44" applyFont="1" applyAlignment="1" applyProtection="1">
      <alignment horizontal="center" vertical="center" wrapText="1"/>
      <protection hidden="1"/>
    </xf>
    <xf numFmtId="0" fontId="41" fillId="0" borderId="0" xfId="0" applyFont="1" applyAlignment="1">
      <alignment horizontal="center" vertical="center" wrapText="1"/>
    </xf>
    <xf numFmtId="0" fontId="47" fillId="0" borderId="0" xfId="44" applyFont="1" applyAlignment="1" applyProtection="1">
      <alignment horizontal="right" vertical="center" wrapText="1"/>
      <protection hidden="1"/>
    </xf>
    <xf numFmtId="0" fontId="41" fillId="0" borderId="0" xfId="0" applyFont="1" applyAlignment="1">
      <alignment horizontal="right" vertical="center" wrapText="1"/>
    </xf>
    <xf numFmtId="0" fontId="47" fillId="7" borderId="16" xfId="44" applyFont="1" applyFill="1" applyBorder="1" applyAlignment="1" applyProtection="1">
      <alignment horizontal="center" vertical="center" wrapText="1" shrinkToFit="1"/>
      <protection hidden="1"/>
    </xf>
    <xf numFmtId="0" fontId="47" fillId="7" borderId="10" xfId="44" applyFont="1" applyFill="1" applyBorder="1" applyAlignment="1" applyProtection="1">
      <alignment horizontal="center" vertical="center" wrapText="1" shrinkToFit="1"/>
      <protection hidden="1"/>
    </xf>
    <xf numFmtId="0" fontId="47" fillId="35" borderId="13" xfId="52" applyFont="1" applyFill="1" applyBorder="1" applyAlignment="1" applyProtection="1">
      <alignment horizontal="center" vertical="center"/>
      <protection hidden="1"/>
    </xf>
    <xf numFmtId="0" fontId="47" fillId="7" borderId="25" xfId="52" applyFont="1" applyFill="1" applyBorder="1" applyAlignment="1" applyProtection="1">
      <alignment horizontal="center" vertical="center"/>
      <protection hidden="1"/>
    </xf>
    <xf numFmtId="0" fontId="47" fillId="7" borderId="27" xfId="52" applyFont="1" applyFill="1" applyBorder="1" applyAlignment="1" applyProtection="1">
      <alignment horizontal="center" vertical="center"/>
      <protection hidden="1"/>
    </xf>
    <xf numFmtId="0" fontId="47" fillId="7" borderId="26" xfId="52" applyFont="1" applyFill="1" applyBorder="1" applyAlignment="1" applyProtection="1">
      <alignment horizontal="center" vertical="center"/>
      <protection hidden="1"/>
    </xf>
    <xf numFmtId="0" fontId="47" fillId="0" borderId="13" xfId="44" applyFont="1" applyFill="1" applyBorder="1" applyAlignment="1" applyProtection="1">
      <alignment horizontal="center" vertical="center" wrapText="1"/>
      <protection/>
    </xf>
    <xf numFmtId="0" fontId="47" fillId="7" borderId="24" xfId="44" applyFont="1" applyFill="1" applyBorder="1" applyAlignment="1" applyProtection="1">
      <alignment horizontal="center" vertical="center" wrapText="1" shrinkToFit="1"/>
      <protection hidden="1"/>
    </xf>
    <xf numFmtId="0" fontId="47" fillId="7" borderId="22" xfId="44" applyFont="1" applyFill="1" applyBorder="1" applyAlignment="1" applyProtection="1">
      <alignment horizontal="center" vertical="center" wrapText="1" shrinkToFit="1"/>
      <protection hidden="1"/>
    </xf>
    <xf numFmtId="0" fontId="47" fillId="0" borderId="13" xfId="44" applyFont="1" applyFill="1" applyBorder="1" applyAlignment="1" applyProtection="1">
      <alignment horizontal="center" vertical="center" wrapText="1" shrinkToFit="1"/>
      <protection hidden="1"/>
    </xf>
    <xf numFmtId="0" fontId="47" fillId="0" borderId="13" xfId="52" applyFont="1" applyBorder="1" applyAlignment="1">
      <alignment horizontal="center" vertical="center"/>
      <protection/>
    </xf>
    <xf numFmtId="43" fontId="46" fillId="0" borderId="22" xfId="42" applyFont="1" applyFill="1" applyBorder="1" applyAlignment="1" applyProtection="1">
      <alignment horizontal="center" vertical="center"/>
      <protection hidden="1"/>
    </xf>
    <xf numFmtId="0" fontId="47" fillId="0" borderId="13" xfId="52" applyNumberFormat="1" applyFont="1" applyBorder="1" applyAlignment="1">
      <alignment horizontal="center" vertical="center"/>
      <protection/>
    </xf>
    <xf numFmtId="43" fontId="46" fillId="0" borderId="10" xfId="42" applyFont="1" applyFill="1" applyBorder="1" applyAlignment="1" applyProtection="1">
      <alignment horizontal="center" vertical="center"/>
      <protection hidden="1"/>
    </xf>
    <xf numFmtId="4" fontId="46" fillId="0" borderId="22" xfId="42" applyNumberFormat="1" applyFont="1" applyFill="1" applyBorder="1" applyAlignment="1" applyProtection="1">
      <alignment horizontal="center" vertical="center"/>
      <protection hidden="1"/>
    </xf>
    <xf numFmtId="4" fontId="46" fillId="0" borderId="10" xfId="42" applyNumberFormat="1" applyFont="1" applyFill="1" applyBorder="1" applyAlignment="1" applyProtection="1">
      <alignment horizontal="center" vertical="center"/>
      <protection hidden="1"/>
    </xf>
    <xf numFmtId="0" fontId="47" fillId="5" borderId="11" xfId="44" applyFont="1" applyFill="1" applyBorder="1" applyAlignment="1" applyProtection="1">
      <alignment horizontal="center" vertical="center"/>
      <protection hidden="1"/>
    </xf>
    <xf numFmtId="0" fontId="46" fillId="5" borderId="11" xfId="44" applyFont="1" applyFill="1" applyBorder="1" applyAlignment="1" applyProtection="1">
      <alignment horizontal="center" vertical="center"/>
      <protection hidden="1"/>
    </xf>
    <xf numFmtId="0" fontId="47" fillId="34" borderId="11" xfId="44" applyFont="1" applyFill="1" applyBorder="1" applyAlignment="1" applyProtection="1">
      <alignment horizontal="center" vertical="center"/>
      <protection hidden="1"/>
    </xf>
    <xf numFmtId="0" fontId="46" fillId="34" borderId="11" xfId="44" applyFont="1" applyFill="1" applyBorder="1" applyAlignment="1" applyProtection="1">
      <alignment horizontal="center" vertical="center"/>
      <protection hidden="1"/>
    </xf>
    <xf numFmtId="0" fontId="46" fillId="0" borderId="10" xfId="44" applyFont="1" applyBorder="1" applyAlignment="1" applyProtection="1">
      <alignment horizontal="center" vertical="center" wrapText="1"/>
      <protection hidden="1"/>
    </xf>
    <xf numFmtId="0" fontId="46" fillId="0" borderId="20" xfId="44" applyFont="1" applyBorder="1" applyAlignment="1" applyProtection="1">
      <alignment horizontal="center" vertical="center" wrapText="1"/>
      <protection hidden="1"/>
    </xf>
    <xf numFmtId="0" fontId="47" fillId="35" borderId="14" xfId="44" applyFont="1" applyFill="1" applyBorder="1" applyAlignment="1" applyProtection="1">
      <alignment horizontal="center" vertical="center"/>
      <protection hidden="1"/>
    </xf>
    <xf numFmtId="0" fontId="46" fillId="35" borderId="14" xfId="44" applyFont="1" applyFill="1" applyBorder="1" applyAlignment="1" applyProtection="1">
      <alignment horizontal="center" vertical="center"/>
      <protection hidden="1"/>
    </xf>
    <xf numFmtId="43" fontId="46" fillId="35" borderId="13" xfId="42" applyFont="1" applyFill="1" applyBorder="1" applyAlignment="1">
      <alignment horizontal="center" vertical="center"/>
    </xf>
    <xf numFmtId="0" fontId="41" fillId="0" borderId="0" xfId="44" applyFont="1" applyAlignment="1" applyProtection="1">
      <alignment horizontal="left" vertical="center" wrapText="1"/>
      <protection hidden="1"/>
    </xf>
    <xf numFmtId="0" fontId="41" fillId="0" borderId="0" xfId="44" applyFont="1" applyAlignment="1" applyProtection="1">
      <alignment horizontal="left" vertical="center" wrapText="1"/>
      <protection hidden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A1">
      <pane ySplit="7" topLeftCell="A9" activePane="bottomLeft" state="frozen"/>
      <selection pane="topLeft" activeCell="A1" sqref="A1"/>
      <selection pane="bottomLeft" activeCell="A4" sqref="A4:J4"/>
    </sheetView>
  </sheetViews>
  <sheetFormatPr defaultColWidth="9.140625" defaultRowHeight="15"/>
  <cols>
    <col min="1" max="1" width="7.7109375" style="38" customWidth="1"/>
    <col min="2" max="2" width="64.8515625" style="38" customWidth="1"/>
    <col min="3" max="3" width="12.421875" style="40" bestFit="1" customWidth="1"/>
    <col min="4" max="5" width="9.421875" style="40" customWidth="1"/>
    <col min="6" max="6" width="10.7109375" style="40" bestFit="1" customWidth="1"/>
    <col min="7" max="7" width="10.8515625" style="40" customWidth="1"/>
    <col min="8" max="8" width="13.57421875" style="42" customWidth="1"/>
    <col min="9" max="9" width="11.7109375" style="22" bestFit="1" customWidth="1"/>
    <col min="10" max="10" width="11.7109375" style="15" bestFit="1" customWidth="1"/>
    <col min="11" max="11" width="12.57421875" style="22" customWidth="1"/>
    <col min="12" max="12" width="10.7109375" style="22" bestFit="1" customWidth="1"/>
    <col min="13" max="18" width="9.140625" style="22" customWidth="1"/>
    <col min="19" max="16384" width="9.140625" style="16" customWidth="1"/>
  </cols>
  <sheetData>
    <row r="1" spans="1:11" ht="15">
      <c r="A1" s="134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31.5" customHeight="1">
      <c r="A2" s="132" t="s">
        <v>66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31.5" customHeight="1">
      <c r="A3" s="161" t="s">
        <v>78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57.75" customHeight="1">
      <c r="A4" s="164" t="s">
        <v>82</v>
      </c>
      <c r="B4" s="163"/>
      <c r="C4" s="163"/>
      <c r="D4" s="163"/>
      <c r="E4" s="163"/>
      <c r="F4" s="163"/>
      <c r="G4" s="163"/>
      <c r="H4" s="163"/>
      <c r="I4" s="163"/>
      <c r="J4" s="163"/>
      <c r="K4" s="162"/>
    </row>
    <row r="5" spans="1:10" ht="56.25" customHeight="1">
      <c r="A5" s="164" t="s">
        <v>79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8" s="2" customFormat="1" ht="18" customHeight="1">
      <c r="A6" s="142" t="s">
        <v>77</v>
      </c>
      <c r="B6" s="142"/>
      <c r="C6" s="142"/>
      <c r="D6" s="142"/>
      <c r="E6" s="142"/>
      <c r="F6" s="142"/>
      <c r="G6" s="142"/>
      <c r="H6" s="142"/>
      <c r="I6" s="103"/>
      <c r="J6" s="104"/>
      <c r="K6" s="103"/>
      <c r="L6" s="1"/>
      <c r="M6" s="1"/>
      <c r="N6" s="1"/>
      <c r="O6" s="1"/>
      <c r="P6" s="1"/>
      <c r="Q6" s="1"/>
      <c r="R6" s="1"/>
    </row>
    <row r="7" spans="1:18" s="4" customFormat="1" ht="63.75">
      <c r="A7" s="98" t="s">
        <v>0</v>
      </c>
      <c r="B7" s="99" t="s">
        <v>1</v>
      </c>
      <c r="C7" s="100" t="s">
        <v>2</v>
      </c>
      <c r="D7" s="101" t="s">
        <v>3</v>
      </c>
      <c r="E7" s="101" t="s">
        <v>4</v>
      </c>
      <c r="F7" s="101" t="s">
        <v>5</v>
      </c>
      <c r="G7" s="101" t="s">
        <v>6</v>
      </c>
      <c r="H7" s="101" t="s">
        <v>7</v>
      </c>
      <c r="I7" s="102" t="s">
        <v>64</v>
      </c>
      <c r="J7" s="102" t="s">
        <v>65</v>
      </c>
      <c r="K7" s="102" t="s">
        <v>80</v>
      </c>
      <c r="L7" s="3"/>
      <c r="M7" s="3"/>
      <c r="N7" s="3"/>
      <c r="O7" s="3"/>
      <c r="P7" s="3"/>
      <c r="Q7" s="3"/>
      <c r="R7" s="3"/>
    </row>
    <row r="8" spans="1:18" s="4" customFormat="1" ht="12.75">
      <c r="A8" s="109">
        <v>1</v>
      </c>
      <c r="B8" s="110">
        <v>2</v>
      </c>
      <c r="C8" s="111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3">
        <v>9</v>
      </c>
      <c r="J8" s="114">
        <v>10</v>
      </c>
      <c r="K8" s="113">
        <v>11</v>
      </c>
      <c r="L8" s="3"/>
      <c r="M8" s="3"/>
      <c r="N8" s="3"/>
      <c r="O8" s="3"/>
      <c r="P8" s="3"/>
      <c r="Q8" s="3"/>
      <c r="R8" s="3"/>
    </row>
    <row r="9" spans="1:18" s="9" customFormat="1" ht="14.25" customHeight="1">
      <c r="A9" s="143" t="s">
        <v>8</v>
      </c>
      <c r="B9" s="144"/>
      <c r="C9" s="105">
        <f>SUM(C10,C17,C20,C25,C27)</f>
        <v>3435.67</v>
      </c>
      <c r="D9" s="105">
        <f>SUM(D10,D17,D20,D25,D27)</f>
        <v>98.94</v>
      </c>
      <c r="E9" s="105">
        <f>SUM(E10,E17,E20,E25,E27)</f>
        <v>113.83</v>
      </c>
      <c r="F9" s="105">
        <f>SUM(F10,F17,F20,F25,F27)</f>
        <v>1436.74</v>
      </c>
      <c r="G9" s="105">
        <f>SUM(G10,G17,G20,G25,G27)</f>
        <v>706.5</v>
      </c>
      <c r="H9" s="105">
        <f aca="true" t="shared" si="0" ref="H9:H30">SUM(C9:G9)</f>
        <v>5791.68</v>
      </c>
      <c r="I9" s="106" t="s">
        <v>68</v>
      </c>
      <c r="J9" s="107" t="s">
        <v>68</v>
      </c>
      <c r="K9" s="108" t="s">
        <v>68</v>
      </c>
      <c r="L9" s="8"/>
      <c r="M9" s="8"/>
      <c r="N9" s="8"/>
      <c r="O9" s="8"/>
      <c r="P9" s="8"/>
      <c r="Q9" s="8"/>
      <c r="R9" s="8"/>
    </row>
    <row r="10" spans="1:18" s="9" customFormat="1" ht="12.75">
      <c r="A10" s="78" t="s">
        <v>9</v>
      </c>
      <c r="B10" s="10" t="s">
        <v>10</v>
      </c>
      <c r="C10" s="11">
        <f>SUM(C11:C16)</f>
        <v>0</v>
      </c>
      <c r="D10" s="11">
        <f>SUM(D11:D16)</f>
        <v>58.52</v>
      </c>
      <c r="E10" s="11">
        <f>SUM(E11:E16)</f>
        <v>113.83</v>
      </c>
      <c r="F10" s="11">
        <f>SUM(F11:F16)</f>
        <v>26.33</v>
      </c>
      <c r="G10" s="11">
        <f>SUM(G11:G16)</f>
        <v>706.5</v>
      </c>
      <c r="H10" s="12">
        <f t="shared" si="0"/>
        <v>905.1800000000001</v>
      </c>
      <c r="I10" s="46" t="s">
        <v>68</v>
      </c>
      <c r="J10" s="47" t="s">
        <v>68</v>
      </c>
      <c r="K10" s="79" t="s">
        <v>68</v>
      </c>
      <c r="L10" s="14"/>
      <c r="M10" s="13"/>
      <c r="N10" s="13"/>
      <c r="O10" s="13"/>
      <c r="P10" s="13"/>
      <c r="Q10" s="13"/>
      <c r="R10" s="13"/>
    </row>
    <row r="11" spans="1:18" s="2" customFormat="1" ht="12.75">
      <c r="A11" s="80">
        <v>1</v>
      </c>
      <c r="B11" s="17" t="s">
        <v>11</v>
      </c>
      <c r="C11" s="18"/>
      <c r="D11" s="19"/>
      <c r="E11" s="19">
        <v>65.83</v>
      </c>
      <c r="F11" s="19"/>
      <c r="G11" s="19"/>
      <c r="H11" s="19">
        <f t="shared" si="0"/>
        <v>65.83</v>
      </c>
      <c r="I11" s="48"/>
      <c r="J11" s="49"/>
      <c r="K11" s="81"/>
      <c r="L11" s="16"/>
      <c r="M11" s="16"/>
      <c r="N11" s="16"/>
      <c r="O11" s="16"/>
      <c r="P11" s="16"/>
      <c r="Q11" s="16"/>
      <c r="R11" s="16"/>
    </row>
    <row r="12" spans="1:18" s="2" customFormat="1" ht="12.75">
      <c r="A12" s="80">
        <v>2</v>
      </c>
      <c r="B12" s="17" t="s">
        <v>12</v>
      </c>
      <c r="C12" s="18"/>
      <c r="D12" s="19"/>
      <c r="E12" s="25">
        <v>35</v>
      </c>
      <c r="F12" s="19"/>
      <c r="G12" s="19"/>
      <c r="H12" s="19">
        <f t="shared" si="0"/>
        <v>35</v>
      </c>
      <c r="I12" s="50"/>
      <c r="J12" s="50"/>
      <c r="K12" s="81"/>
      <c r="L12" s="16"/>
      <c r="M12" s="16"/>
      <c r="N12" s="16"/>
      <c r="O12" s="16"/>
      <c r="P12" s="16"/>
      <c r="Q12" s="16"/>
      <c r="R12" s="16"/>
    </row>
    <row r="13" spans="1:18" s="2" customFormat="1" ht="12.75">
      <c r="A13" s="82">
        <v>3</v>
      </c>
      <c r="B13" s="20" t="s">
        <v>61</v>
      </c>
      <c r="C13" s="18"/>
      <c r="D13" s="19">
        <v>58.52</v>
      </c>
      <c r="E13" s="25"/>
      <c r="F13" s="19"/>
      <c r="G13" s="19"/>
      <c r="H13" s="19">
        <f t="shared" si="0"/>
        <v>58.52</v>
      </c>
      <c r="I13" s="51"/>
      <c r="J13" s="52"/>
      <c r="K13" s="83"/>
      <c r="L13" s="21"/>
      <c r="M13" s="21"/>
      <c r="N13" s="21"/>
      <c r="O13" s="21"/>
      <c r="P13" s="21"/>
      <c r="Q13" s="21"/>
      <c r="R13" s="21"/>
    </row>
    <row r="14" spans="1:18" s="2" customFormat="1" ht="12.75">
      <c r="A14" s="82">
        <v>4</v>
      </c>
      <c r="B14" s="20" t="s">
        <v>13</v>
      </c>
      <c r="C14" s="18"/>
      <c r="D14" s="19"/>
      <c r="E14" s="25">
        <v>13</v>
      </c>
      <c r="F14" s="19"/>
      <c r="G14" s="19"/>
      <c r="H14" s="19">
        <f t="shared" si="0"/>
        <v>13</v>
      </c>
      <c r="I14" s="53"/>
      <c r="J14" s="49"/>
      <c r="K14" s="84"/>
      <c r="L14" s="22"/>
      <c r="M14" s="22"/>
      <c r="N14" s="22"/>
      <c r="O14" s="22"/>
      <c r="P14" s="22"/>
      <c r="Q14" s="22"/>
      <c r="R14" s="22"/>
    </row>
    <row r="15" spans="1:18" s="2" customFormat="1" ht="12.75">
      <c r="A15" s="80">
        <v>5</v>
      </c>
      <c r="B15" s="17" t="s">
        <v>14</v>
      </c>
      <c r="C15" s="18"/>
      <c r="D15" s="19"/>
      <c r="E15" s="19"/>
      <c r="F15" s="19">
        <v>26.33</v>
      </c>
      <c r="G15" s="19"/>
      <c r="H15" s="19">
        <f t="shared" si="0"/>
        <v>26.33</v>
      </c>
      <c r="I15" s="53"/>
      <c r="J15" s="49"/>
      <c r="K15" s="84"/>
      <c r="L15" s="22"/>
      <c r="M15" s="22"/>
      <c r="N15" s="22"/>
      <c r="O15" s="22"/>
      <c r="P15" s="22"/>
      <c r="Q15" s="22"/>
      <c r="R15" s="22"/>
    </row>
    <row r="16" spans="1:11" s="2" customFormat="1" ht="25.5">
      <c r="A16" s="80">
        <v>6</v>
      </c>
      <c r="B16" s="23" t="s">
        <v>15</v>
      </c>
      <c r="C16" s="18"/>
      <c r="D16" s="64"/>
      <c r="E16" s="19"/>
      <c r="F16" s="19"/>
      <c r="G16" s="19">
        <v>706.5</v>
      </c>
      <c r="H16" s="19">
        <f t="shared" si="0"/>
        <v>706.5</v>
      </c>
      <c r="I16" s="53"/>
      <c r="J16" s="54"/>
      <c r="K16" s="85"/>
    </row>
    <row r="17" spans="1:12" s="9" customFormat="1" ht="12.75">
      <c r="A17" s="78" t="s">
        <v>16</v>
      </c>
      <c r="B17" s="10" t="s">
        <v>17</v>
      </c>
      <c r="C17" s="12">
        <f>SUM(C18:C19)</f>
        <v>0</v>
      </c>
      <c r="D17" s="12">
        <f>SUM(D18:D19)</f>
        <v>40.42</v>
      </c>
      <c r="E17" s="12">
        <f>SUM(E18:E19)</f>
        <v>0</v>
      </c>
      <c r="F17" s="12">
        <f>SUM(F18:F19)</f>
        <v>442.47</v>
      </c>
      <c r="G17" s="12">
        <f>SUM(G18:G19)</f>
        <v>0</v>
      </c>
      <c r="H17" s="12">
        <f t="shared" si="0"/>
        <v>482.89000000000004</v>
      </c>
      <c r="I17" s="55" t="s">
        <v>68</v>
      </c>
      <c r="J17" s="56" t="s">
        <v>68</v>
      </c>
      <c r="K17" s="79" t="s">
        <v>68</v>
      </c>
      <c r="L17" s="7"/>
    </row>
    <row r="18" spans="1:11" s="2" customFormat="1" ht="12.75">
      <c r="A18" s="82">
        <v>1</v>
      </c>
      <c r="B18" s="24" t="s">
        <v>18</v>
      </c>
      <c r="C18" s="18"/>
      <c r="D18" s="25">
        <v>40.42</v>
      </c>
      <c r="E18" s="25"/>
      <c r="F18" s="25"/>
      <c r="G18" s="25"/>
      <c r="H18" s="19">
        <f t="shared" si="0"/>
        <v>40.42</v>
      </c>
      <c r="I18" s="50"/>
      <c r="J18" s="54"/>
      <c r="K18" s="85"/>
    </row>
    <row r="19" spans="1:11" s="2" customFormat="1" ht="12.75">
      <c r="A19" s="82">
        <v>2</v>
      </c>
      <c r="B19" s="26" t="s">
        <v>19</v>
      </c>
      <c r="C19" s="18"/>
      <c r="D19" s="25"/>
      <c r="E19" s="25"/>
      <c r="F19" s="25">
        <v>442.47</v>
      </c>
      <c r="G19" s="25"/>
      <c r="H19" s="19">
        <f t="shared" si="0"/>
        <v>442.47</v>
      </c>
      <c r="I19" s="50"/>
      <c r="J19" s="54"/>
      <c r="K19" s="85"/>
    </row>
    <row r="20" spans="1:12" s="9" customFormat="1" ht="12.75">
      <c r="A20" s="78" t="s">
        <v>20</v>
      </c>
      <c r="B20" s="10" t="s">
        <v>21</v>
      </c>
      <c r="C20" s="12">
        <f>SUM(C21:C24)</f>
        <v>1720.96</v>
      </c>
      <c r="D20" s="12">
        <f>SUM(D21:D24)</f>
        <v>0</v>
      </c>
      <c r="E20" s="12">
        <f>SUM(E21:E24)</f>
        <v>0</v>
      </c>
      <c r="F20" s="12">
        <f>SUM(F21:F24)</f>
        <v>0</v>
      </c>
      <c r="G20" s="12">
        <f>SUM(G21:G24)</f>
        <v>0</v>
      </c>
      <c r="H20" s="12">
        <f t="shared" si="0"/>
        <v>1720.96</v>
      </c>
      <c r="I20" s="55" t="s">
        <v>68</v>
      </c>
      <c r="J20" s="56" t="s">
        <v>68</v>
      </c>
      <c r="K20" s="79" t="s">
        <v>68</v>
      </c>
      <c r="L20" s="7"/>
    </row>
    <row r="21" spans="1:11" s="2" customFormat="1" ht="12.75">
      <c r="A21" s="80">
        <v>1</v>
      </c>
      <c r="B21" s="27" t="s">
        <v>22</v>
      </c>
      <c r="C21" s="28">
        <v>1646.7</v>
      </c>
      <c r="D21" s="28"/>
      <c r="E21" s="28"/>
      <c r="F21" s="28"/>
      <c r="G21" s="28"/>
      <c r="H21" s="19">
        <f t="shared" si="0"/>
        <v>1646.7</v>
      </c>
      <c r="I21" s="50"/>
      <c r="J21" s="54"/>
      <c r="K21" s="85"/>
    </row>
    <row r="22" spans="1:11" s="2" customFormat="1" ht="12.75">
      <c r="A22" s="80">
        <v>2</v>
      </c>
      <c r="B22" s="29" t="s">
        <v>23</v>
      </c>
      <c r="C22" s="19">
        <v>39.56</v>
      </c>
      <c r="D22" s="19"/>
      <c r="E22" s="19"/>
      <c r="F22" s="19"/>
      <c r="G22" s="19"/>
      <c r="H22" s="19">
        <f t="shared" si="0"/>
        <v>39.56</v>
      </c>
      <c r="I22" s="50"/>
      <c r="J22" s="54"/>
      <c r="K22" s="85"/>
    </row>
    <row r="23" spans="1:11" s="2" customFormat="1" ht="12.75">
      <c r="A23" s="80">
        <v>3</v>
      </c>
      <c r="B23" s="29" t="s">
        <v>24</v>
      </c>
      <c r="C23" s="19">
        <v>22.7</v>
      </c>
      <c r="D23" s="19"/>
      <c r="E23" s="19"/>
      <c r="F23" s="19"/>
      <c r="G23" s="19"/>
      <c r="H23" s="19">
        <f t="shared" si="0"/>
        <v>22.7</v>
      </c>
      <c r="I23" s="50"/>
      <c r="J23" s="54"/>
      <c r="K23" s="85"/>
    </row>
    <row r="24" spans="1:11" s="2" customFormat="1" ht="12.75">
      <c r="A24" s="80">
        <v>4</v>
      </c>
      <c r="B24" s="27" t="s">
        <v>25</v>
      </c>
      <c r="C24" s="19">
        <v>12</v>
      </c>
      <c r="D24" s="19"/>
      <c r="E24" s="19"/>
      <c r="F24" s="19"/>
      <c r="G24" s="19"/>
      <c r="H24" s="19">
        <f t="shared" si="0"/>
        <v>12</v>
      </c>
      <c r="I24" s="50"/>
      <c r="J24" s="54"/>
      <c r="K24" s="85"/>
    </row>
    <row r="25" spans="1:12" s="9" customFormat="1" ht="12.75">
      <c r="A25" s="78" t="s">
        <v>72</v>
      </c>
      <c r="B25" s="10" t="s">
        <v>73</v>
      </c>
      <c r="C25" s="11">
        <f>SUM(C26:C26)</f>
        <v>1714.71</v>
      </c>
      <c r="D25" s="12">
        <f>D26</f>
        <v>0</v>
      </c>
      <c r="E25" s="12">
        <f>E26</f>
        <v>0</v>
      </c>
      <c r="F25" s="12">
        <f>F26</f>
        <v>0</v>
      </c>
      <c r="G25" s="12">
        <f>G26</f>
        <v>0</v>
      </c>
      <c r="H25" s="12">
        <f t="shared" si="0"/>
        <v>1714.71</v>
      </c>
      <c r="I25" s="55" t="s">
        <v>68</v>
      </c>
      <c r="J25" s="56" t="s">
        <v>68</v>
      </c>
      <c r="K25" s="79" t="s">
        <v>68</v>
      </c>
      <c r="L25" s="7"/>
    </row>
    <row r="26" spans="1:11" s="9" customFormat="1" ht="12.75">
      <c r="A26" s="80">
        <v>1</v>
      </c>
      <c r="B26" s="39" t="s">
        <v>74</v>
      </c>
      <c r="C26" s="19">
        <v>1714.71</v>
      </c>
      <c r="D26" s="30"/>
      <c r="E26" s="30"/>
      <c r="F26" s="30"/>
      <c r="G26" s="30"/>
      <c r="H26" s="19">
        <f t="shared" si="0"/>
        <v>1714.71</v>
      </c>
      <c r="I26" s="50"/>
      <c r="J26" s="54"/>
      <c r="K26" s="86"/>
    </row>
    <row r="27" spans="1:12" s="9" customFormat="1" ht="12.75">
      <c r="A27" s="78" t="s">
        <v>26</v>
      </c>
      <c r="B27" s="10" t="s">
        <v>27</v>
      </c>
      <c r="C27" s="11">
        <f>SUM(C28:C29)</f>
        <v>0</v>
      </c>
      <c r="D27" s="11">
        <f>SUM(D28:D29)</f>
        <v>0</v>
      </c>
      <c r="E27" s="11">
        <f>SUM(E28:E29)</f>
        <v>0</v>
      </c>
      <c r="F27" s="11">
        <f>SUM(F28:F29)</f>
        <v>967.94</v>
      </c>
      <c r="G27" s="11">
        <f>SUM(G28:G29)</f>
        <v>0</v>
      </c>
      <c r="H27" s="11">
        <f t="shared" si="0"/>
        <v>967.94</v>
      </c>
      <c r="I27" s="55" t="s">
        <v>68</v>
      </c>
      <c r="J27" s="56" t="s">
        <v>68</v>
      </c>
      <c r="K27" s="79" t="s">
        <v>68</v>
      </c>
      <c r="L27" s="7"/>
    </row>
    <row r="28" spans="1:11" s="2" customFormat="1" ht="12.75">
      <c r="A28" s="80">
        <v>1</v>
      </c>
      <c r="B28" s="29" t="s">
        <v>28</v>
      </c>
      <c r="C28" s="19"/>
      <c r="D28" s="19"/>
      <c r="E28" s="19"/>
      <c r="F28" s="19">
        <v>549</v>
      </c>
      <c r="G28" s="19"/>
      <c r="H28" s="19">
        <f t="shared" si="0"/>
        <v>549</v>
      </c>
      <c r="I28" s="50"/>
      <c r="J28" s="54"/>
      <c r="K28" s="85"/>
    </row>
    <row r="29" spans="1:11" s="2" customFormat="1" ht="12.75">
      <c r="A29" s="80">
        <v>2</v>
      </c>
      <c r="B29" s="29" t="s">
        <v>28</v>
      </c>
      <c r="C29" s="19"/>
      <c r="D29" s="19"/>
      <c r="E29" s="19"/>
      <c r="F29" s="19">
        <v>418.94</v>
      </c>
      <c r="G29" s="19"/>
      <c r="H29" s="19">
        <f t="shared" si="0"/>
        <v>418.94</v>
      </c>
      <c r="I29" s="50"/>
      <c r="J29" s="54"/>
      <c r="K29" s="85"/>
    </row>
    <row r="30" spans="1:11" s="9" customFormat="1" ht="14.25" customHeight="1">
      <c r="A30" s="136" t="s">
        <v>62</v>
      </c>
      <c r="B30" s="137"/>
      <c r="C30" s="5">
        <f>SUM(C31:C36)</f>
        <v>0</v>
      </c>
      <c r="D30" s="5">
        <f>SUM(D31:D36)</f>
        <v>0</v>
      </c>
      <c r="E30" s="5">
        <f>SUM(E31:E36)</f>
        <v>0</v>
      </c>
      <c r="F30" s="5">
        <f>SUM(F31:F36)</f>
        <v>0</v>
      </c>
      <c r="G30" s="5">
        <f>SUM(G31:G36)</f>
        <v>1293.9520000000002</v>
      </c>
      <c r="H30" s="5">
        <f t="shared" si="0"/>
        <v>1293.9520000000002</v>
      </c>
      <c r="I30" s="57" t="s">
        <v>68</v>
      </c>
      <c r="J30" s="58" t="s">
        <v>68</v>
      </c>
      <c r="K30" s="77" t="s">
        <v>68</v>
      </c>
    </row>
    <row r="31" spans="1:11" s="2" customFormat="1" ht="12.75">
      <c r="A31" s="80">
        <v>1</v>
      </c>
      <c r="B31" s="17" t="s">
        <v>29</v>
      </c>
      <c r="C31" s="19"/>
      <c r="D31" s="19"/>
      <c r="E31" s="19"/>
      <c r="F31" s="19"/>
      <c r="G31" s="19">
        <v>270.776</v>
      </c>
      <c r="H31" s="19">
        <f aca="true" t="shared" si="1" ref="H31:H36">SUM(C31:G31)</f>
        <v>270.776</v>
      </c>
      <c r="I31" s="50"/>
      <c r="J31" s="54"/>
      <c r="K31" s="85"/>
    </row>
    <row r="32" spans="1:11" s="2" customFormat="1" ht="12.75">
      <c r="A32" s="80">
        <v>2</v>
      </c>
      <c r="B32" s="17" t="s">
        <v>30</v>
      </c>
      <c r="C32" s="19"/>
      <c r="D32" s="19"/>
      <c r="E32" s="19"/>
      <c r="F32" s="19"/>
      <c r="G32" s="19">
        <v>270.776</v>
      </c>
      <c r="H32" s="19">
        <f t="shared" si="1"/>
        <v>270.776</v>
      </c>
      <c r="I32" s="50"/>
      <c r="J32" s="54"/>
      <c r="K32" s="85"/>
    </row>
    <row r="33" spans="1:11" s="2" customFormat="1" ht="12.75">
      <c r="A33" s="80">
        <v>3</v>
      </c>
      <c r="B33" s="17" t="s">
        <v>31</v>
      </c>
      <c r="C33" s="19"/>
      <c r="D33" s="19"/>
      <c r="E33" s="19"/>
      <c r="F33" s="19"/>
      <c r="G33" s="19">
        <v>145.8</v>
      </c>
      <c r="H33" s="19">
        <f t="shared" si="1"/>
        <v>145.8</v>
      </c>
      <c r="I33" s="50"/>
      <c r="J33" s="54"/>
      <c r="K33" s="85"/>
    </row>
    <row r="34" spans="1:11" s="2" customFormat="1" ht="12.75">
      <c r="A34" s="80">
        <v>4</v>
      </c>
      <c r="B34" s="17" t="s">
        <v>31</v>
      </c>
      <c r="C34" s="19"/>
      <c r="D34" s="19"/>
      <c r="E34" s="19"/>
      <c r="F34" s="19"/>
      <c r="G34" s="19">
        <v>202.2</v>
      </c>
      <c r="H34" s="19">
        <f t="shared" si="1"/>
        <v>202.2</v>
      </c>
      <c r="I34" s="50"/>
      <c r="J34" s="54"/>
      <c r="K34" s="85"/>
    </row>
    <row r="35" spans="1:11" s="2" customFormat="1" ht="12.75">
      <c r="A35" s="80">
        <v>5</v>
      </c>
      <c r="B35" s="17" t="s">
        <v>31</v>
      </c>
      <c r="C35" s="19"/>
      <c r="D35" s="19"/>
      <c r="E35" s="19"/>
      <c r="F35" s="19"/>
      <c r="G35" s="19">
        <v>202.2</v>
      </c>
      <c r="H35" s="19">
        <f t="shared" si="1"/>
        <v>202.2</v>
      </c>
      <c r="I35" s="50"/>
      <c r="J35" s="54"/>
      <c r="K35" s="85"/>
    </row>
    <row r="36" spans="1:11" s="2" customFormat="1" ht="12.75">
      <c r="A36" s="80">
        <v>6</v>
      </c>
      <c r="B36" s="17" t="s">
        <v>31</v>
      </c>
      <c r="C36" s="19"/>
      <c r="D36" s="19"/>
      <c r="E36" s="19"/>
      <c r="F36" s="19"/>
      <c r="G36" s="19">
        <v>202.2</v>
      </c>
      <c r="H36" s="19">
        <f t="shared" si="1"/>
        <v>202.2</v>
      </c>
      <c r="I36" s="50"/>
      <c r="J36" s="54"/>
      <c r="K36" s="85"/>
    </row>
    <row r="37" spans="1:11" s="9" customFormat="1" ht="14.25" customHeight="1">
      <c r="A37" s="136" t="s">
        <v>32</v>
      </c>
      <c r="B37" s="137"/>
      <c r="C37" s="6">
        <f aca="true" t="shared" si="2" ref="C37:H37">SUM(C38:C46)</f>
        <v>862.18</v>
      </c>
      <c r="D37" s="6">
        <f t="shared" si="2"/>
        <v>0</v>
      </c>
      <c r="E37" s="6">
        <f t="shared" si="2"/>
        <v>0</v>
      </c>
      <c r="F37" s="6">
        <f t="shared" si="2"/>
        <v>0</v>
      </c>
      <c r="G37" s="6">
        <f t="shared" si="2"/>
        <v>0</v>
      </c>
      <c r="H37" s="6">
        <f t="shared" si="2"/>
        <v>862.18</v>
      </c>
      <c r="I37" s="57" t="s">
        <v>68</v>
      </c>
      <c r="J37" s="58" t="s">
        <v>68</v>
      </c>
      <c r="K37" s="77" t="s">
        <v>68</v>
      </c>
    </row>
    <row r="38" spans="1:11" s="2" customFormat="1" ht="12.75">
      <c r="A38" s="80">
        <v>1</v>
      </c>
      <c r="B38" s="31" t="s">
        <v>33</v>
      </c>
      <c r="C38" s="19">
        <f>165.97/2</f>
        <v>82.985</v>
      </c>
      <c r="D38" s="19"/>
      <c r="E38" s="19"/>
      <c r="F38" s="19"/>
      <c r="G38" s="19"/>
      <c r="H38" s="19">
        <f>SUM(C38:G38)</f>
        <v>82.985</v>
      </c>
      <c r="I38" s="50"/>
      <c r="J38" s="54"/>
      <c r="K38" s="85"/>
    </row>
    <row r="39" spans="1:11" s="2" customFormat="1" ht="12.75">
      <c r="A39" s="80">
        <v>2</v>
      </c>
      <c r="B39" s="32" t="s">
        <v>34</v>
      </c>
      <c r="C39" s="19">
        <f>91.6/2</f>
        <v>45.8</v>
      </c>
      <c r="D39" s="19"/>
      <c r="E39" s="19"/>
      <c r="F39" s="19"/>
      <c r="G39" s="19"/>
      <c r="H39" s="19">
        <f aca="true" t="shared" si="3" ref="H39:H46">SUM(C39:G39)</f>
        <v>45.8</v>
      </c>
      <c r="I39" s="50"/>
      <c r="J39" s="54"/>
      <c r="K39" s="85"/>
    </row>
    <row r="40" spans="1:11" s="2" customFormat="1" ht="12.75">
      <c r="A40" s="80">
        <v>3</v>
      </c>
      <c r="B40" s="31" t="s">
        <v>35</v>
      </c>
      <c r="C40" s="19">
        <v>89.08</v>
      </c>
      <c r="D40" s="19"/>
      <c r="E40" s="19"/>
      <c r="F40" s="19"/>
      <c r="G40" s="19"/>
      <c r="H40" s="19">
        <f t="shared" si="3"/>
        <v>89.08</v>
      </c>
      <c r="I40" s="50"/>
      <c r="J40" s="54"/>
      <c r="K40" s="85"/>
    </row>
    <row r="41" spans="1:11" s="2" customFormat="1" ht="12.75">
      <c r="A41" s="80">
        <v>4</v>
      </c>
      <c r="B41" s="32" t="s">
        <v>36</v>
      </c>
      <c r="C41" s="19">
        <v>120.33</v>
      </c>
      <c r="D41" s="19"/>
      <c r="E41" s="19"/>
      <c r="F41" s="19"/>
      <c r="G41" s="19"/>
      <c r="H41" s="19">
        <f t="shared" si="3"/>
        <v>120.33</v>
      </c>
      <c r="I41" s="50"/>
      <c r="J41" s="54"/>
      <c r="K41" s="85"/>
    </row>
    <row r="42" spans="1:11" s="2" customFormat="1" ht="12.75">
      <c r="A42" s="80">
        <v>5</v>
      </c>
      <c r="B42" s="32" t="s">
        <v>37</v>
      </c>
      <c r="C42" s="19">
        <f>165.97/2</f>
        <v>82.985</v>
      </c>
      <c r="D42" s="19"/>
      <c r="E42" s="19"/>
      <c r="F42" s="19"/>
      <c r="G42" s="19"/>
      <c r="H42" s="19">
        <f t="shared" si="3"/>
        <v>82.985</v>
      </c>
      <c r="I42" s="50"/>
      <c r="J42" s="54"/>
      <c r="K42" s="85"/>
    </row>
    <row r="43" spans="1:11" s="2" customFormat="1" ht="12.75">
      <c r="A43" s="80">
        <v>6</v>
      </c>
      <c r="B43" s="32" t="s">
        <v>38</v>
      </c>
      <c r="C43" s="19">
        <f>91.6/2</f>
        <v>45.8</v>
      </c>
      <c r="D43" s="19"/>
      <c r="E43" s="19"/>
      <c r="F43" s="19"/>
      <c r="G43" s="19"/>
      <c r="H43" s="19">
        <f t="shared" si="3"/>
        <v>45.8</v>
      </c>
      <c r="I43" s="50"/>
      <c r="J43" s="54"/>
      <c r="K43" s="85"/>
    </row>
    <row r="44" spans="1:11" s="2" customFormat="1" ht="12.75">
      <c r="A44" s="80">
        <v>7</v>
      </c>
      <c r="B44" s="32" t="s">
        <v>39</v>
      </c>
      <c r="C44" s="64">
        <f>183.87+6.18</f>
        <v>190.05</v>
      </c>
      <c r="D44" s="19"/>
      <c r="E44" s="19"/>
      <c r="F44" s="19"/>
      <c r="G44" s="19"/>
      <c r="H44" s="19">
        <f t="shared" si="3"/>
        <v>190.05</v>
      </c>
      <c r="I44" s="50"/>
      <c r="J44" s="54"/>
      <c r="K44" s="85"/>
    </row>
    <row r="45" spans="1:11" s="2" customFormat="1" ht="12.75">
      <c r="A45" s="80">
        <v>8</v>
      </c>
      <c r="B45" s="32" t="s">
        <v>40</v>
      </c>
      <c r="C45" s="19">
        <v>105.42</v>
      </c>
      <c r="D45" s="19"/>
      <c r="E45" s="19"/>
      <c r="F45" s="19"/>
      <c r="G45" s="19"/>
      <c r="H45" s="19">
        <f t="shared" si="3"/>
        <v>105.42</v>
      </c>
      <c r="I45" s="50"/>
      <c r="J45" s="54"/>
      <c r="K45" s="85"/>
    </row>
    <row r="46" spans="1:11" s="2" customFormat="1" ht="12.75">
      <c r="A46" s="80">
        <v>9</v>
      </c>
      <c r="B46" s="31" t="s">
        <v>41</v>
      </c>
      <c r="C46" s="19">
        <v>99.73</v>
      </c>
      <c r="D46" s="19"/>
      <c r="E46" s="19"/>
      <c r="F46" s="19"/>
      <c r="G46" s="19"/>
      <c r="H46" s="19">
        <f t="shared" si="3"/>
        <v>99.73</v>
      </c>
      <c r="I46" s="50"/>
      <c r="J46" s="54"/>
      <c r="K46" s="85"/>
    </row>
    <row r="47" spans="1:18" s="9" customFormat="1" ht="14.25" customHeight="1">
      <c r="A47" s="136" t="s">
        <v>42</v>
      </c>
      <c r="B47" s="137"/>
      <c r="C47" s="6">
        <f aca="true" t="shared" si="4" ref="C47:H47">SUM(C48:C50)</f>
        <v>0</v>
      </c>
      <c r="D47" s="6">
        <f t="shared" si="4"/>
        <v>176.85000000000002</v>
      </c>
      <c r="E47" s="6">
        <f t="shared" si="4"/>
        <v>0</v>
      </c>
      <c r="F47" s="6">
        <f t="shared" si="4"/>
        <v>0</v>
      </c>
      <c r="G47" s="6">
        <f t="shared" si="4"/>
        <v>0</v>
      </c>
      <c r="H47" s="6">
        <f t="shared" si="4"/>
        <v>176.85000000000002</v>
      </c>
      <c r="I47" s="59" t="s">
        <v>68</v>
      </c>
      <c r="J47" s="60" t="s">
        <v>68</v>
      </c>
      <c r="K47" s="77" t="s">
        <v>68</v>
      </c>
      <c r="L47" s="33"/>
      <c r="M47" s="33"/>
      <c r="N47" s="33"/>
      <c r="O47" s="33"/>
      <c r="P47" s="33"/>
      <c r="Q47" s="33"/>
      <c r="R47" s="33"/>
    </row>
    <row r="48" spans="1:18" s="2" customFormat="1" ht="12.75">
      <c r="A48" s="80">
        <v>1</v>
      </c>
      <c r="B48" s="29" t="s">
        <v>43</v>
      </c>
      <c r="C48" s="19"/>
      <c r="D48" s="19">
        <v>105.8</v>
      </c>
      <c r="E48" s="19"/>
      <c r="F48" s="19"/>
      <c r="G48" s="19"/>
      <c r="H48" s="19">
        <f>SUM(C48:G48)</f>
        <v>105.8</v>
      </c>
      <c r="I48" s="53"/>
      <c r="J48" s="49"/>
      <c r="K48" s="84"/>
      <c r="L48" s="22"/>
      <c r="M48" s="22"/>
      <c r="N48" s="22"/>
      <c r="O48" s="22"/>
      <c r="P48" s="22"/>
      <c r="Q48" s="22"/>
      <c r="R48" s="22"/>
    </row>
    <row r="49" spans="1:18" s="2" customFormat="1" ht="12.75">
      <c r="A49" s="82">
        <v>2</v>
      </c>
      <c r="B49" s="20" t="s">
        <v>44</v>
      </c>
      <c r="C49" s="19"/>
      <c r="D49" s="19">
        <v>30.1</v>
      </c>
      <c r="E49" s="19"/>
      <c r="F49" s="19"/>
      <c r="G49" s="19"/>
      <c r="H49" s="19">
        <f>SUM(C49:G49)</f>
        <v>30.1</v>
      </c>
      <c r="I49" s="53"/>
      <c r="J49" s="49"/>
      <c r="K49" s="84"/>
      <c r="L49" s="22"/>
      <c r="M49" s="22"/>
      <c r="N49" s="22"/>
      <c r="O49" s="22"/>
      <c r="P49" s="22"/>
      <c r="Q49" s="22"/>
      <c r="R49" s="22"/>
    </row>
    <row r="50" spans="1:18" s="2" customFormat="1" ht="12.75">
      <c r="A50" s="82">
        <v>3</v>
      </c>
      <c r="B50" s="20" t="s">
        <v>45</v>
      </c>
      <c r="C50" s="19"/>
      <c r="D50" s="25">
        <v>40.95</v>
      </c>
      <c r="E50" s="19"/>
      <c r="F50" s="19"/>
      <c r="G50" s="19"/>
      <c r="H50" s="19">
        <f>SUM(C50:G50)</f>
        <v>40.95</v>
      </c>
      <c r="I50" s="53"/>
      <c r="J50" s="49"/>
      <c r="K50" s="84"/>
      <c r="L50" s="22"/>
      <c r="M50" s="22"/>
      <c r="N50" s="22"/>
      <c r="O50" s="22"/>
      <c r="P50" s="22"/>
      <c r="Q50" s="22"/>
      <c r="R50" s="22"/>
    </row>
    <row r="51" spans="1:18" s="2" customFormat="1" ht="12.75">
      <c r="A51" s="136" t="s">
        <v>46</v>
      </c>
      <c r="B51" s="137" t="s">
        <v>47</v>
      </c>
      <c r="C51" s="6">
        <f aca="true" t="shared" si="5" ref="C51:H51">C52</f>
        <v>0</v>
      </c>
      <c r="D51" s="43">
        <f t="shared" si="5"/>
        <v>64.76</v>
      </c>
      <c r="E51" s="6">
        <f t="shared" si="5"/>
        <v>0</v>
      </c>
      <c r="F51" s="6">
        <f t="shared" si="5"/>
        <v>0</v>
      </c>
      <c r="G51" s="6">
        <f t="shared" si="5"/>
        <v>0</v>
      </c>
      <c r="H51" s="6">
        <f t="shared" si="5"/>
        <v>64.76</v>
      </c>
      <c r="I51" s="59" t="s">
        <v>68</v>
      </c>
      <c r="J51" s="60" t="s">
        <v>68</v>
      </c>
      <c r="K51" s="77" t="s">
        <v>68</v>
      </c>
      <c r="L51" s="22"/>
      <c r="M51" s="22"/>
      <c r="N51" s="22"/>
      <c r="O51" s="22"/>
      <c r="P51" s="22"/>
      <c r="Q51" s="22"/>
      <c r="R51" s="22"/>
    </row>
    <row r="52" spans="1:18" s="36" customFormat="1" ht="12.75">
      <c r="A52" s="80">
        <v>1</v>
      </c>
      <c r="B52" s="34" t="s">
        <v>48</v>
      </c>
      <c r="C52" s="19"/>
      <c r="D52" s="25">
        <v>64.76</v>
      </c>
      <c r="E52" s="19"/>
      <c r="F52" s="19"/>
      <c r="G52" s="19"/>
      <c r="H52" s="19">
        <f>SUM(C52:G52)</f>
        <v>64.76</v>
      </c>
      <c r="I52" s="61"/>
      <c r="J52" s="62"/>
      <c r="K52" s="87"/>
      <c r="L52" s="35"/>
      <c r="M52" s="35"/>
      <c r="N52" s="35"/>
      <c r="O52" s="35"/>
      <c r="P52" s="35"/>
      <c r="Q52" s="35"/>
      <c r="R52" s="35"/>
    </row>
    <row r="53" spans="1:18" s="2" customFormat="1" ht="14.25" customHeight="1">
      <c r="A53" s="88" t="s">
        <v>49</v>
      </c>
      <c r="B53" s="37" t="s">
        <v>50</v>
      </c>
      <c r="C53" s="139" t="s">
        <v>67</v>
      </c>
      <c r="D53" s="140"/>
      <c r="E53" s="140"/>
      <c r="F53" s="140"/>
      <c r="G53" s="141"/>
      <c r="H53" s="126">
        <v>950</v>
      </c>
      <c r="I53" s="59"/>
      <c r="J53" s="60"/>
      <c r="K53" s="89"/>
      <c r="L53" s="22"/>
      <c r="M53" s="22"/>
      <c r="N53" s="22"/>
      <c r="O53" s="22"/>
      <c r="P53" s="22"/>
      <c r="Q53" s="22"/>
      <c r="R53" s="22"/>
    </row>
    <row r="54" spans="1:18" s="2" customFormat="1" ht="12.75">
      <c r="A54" s="90"/>
      <c r="B54" s="69"/>
      <c r="C54" s="70"/>
      <c r="D54" s="70"/>
      <c r="E54" s="70"/>
      <c r="F54" s="70"/>
      <c r="G54" s="70"/>
      <c r="H54" s="70"/>
      <c r="I54" s="71"/>
      <c r="J54" s="72"/>
      <c r="K54" s="91"/>
      <c r="L54" s="22"/>
      <c r="M54" s="22"/>
      <c r="N54" s="22"/>
      <c r="O54" s="22"/>
      <c r="P54" s="22"/>
      <c r="Q54" s="22"/>
      <c r="R54" s="22"/>
    </row>
    <row r="55" spans="1:18" s="2" customFormat="1" ht="15.75" customHeight="1">
      <c r="A55" s="138" t="s">
        <v>51</v>
      </c>
      <c r="B55" s="138"/>
      <c r="C55" s="138"/>
      <c r="D55" s="138"/>
      <c r="E55" s="138"/>
      <c r="F55" s="138"/>
      <c r="G55" s="138"/>
      <c r="H55" s="73">
        <f>H9+H30+H37+H47+H51</f>
        <v>8189.422000000001</v>
      </c>
      <c r="I55" s="74"/>
      <c r="J55" s="160" t="s">
        <v>68</v>
      </c>
      <c r="K55" s="74"/>
      <c r="L55" s="22"/>
      <c r="M55" s="22"/>
      <c r="N55" s="22"/>
      <c r="O55" s="22"/>
      <c r="P55" s="22"/>
      <c r="Q55" s="22"/>
      <c r="R55" s="22"/>
    </row>
    <row r="56" spans="1:11" ht="64.5" customHeight="1">
      <c r="A56" s="121" t="s">
        <v>0</v>
      </c>
      <c r="B56" s="145" t="s">
        <v>63</v>
      </c>
      <c r="C56" s="145"/>
      <c r="D56" s="145"/>
      <c r="E56" s="145"/>
      <c r="F56" s="145"/>
      <c r="G56" s="145"/>
      <c r="H56" s="145"/>
      <c r="I56" s="145"/>
      <c r="J56" s="145"/>
      <c r="K56" s="145"/>
    </row>
    <row r="57" spans="1:11" ht="51">
      <c r="A57" s="122"/>
      <c r="B57" s="122"/>
      <c r="C57" s="123" t="s">
        <v>69</v>
      </c>
      <c r="D57" s="146" t="s">
        <v>52</v>
      </c>
      <c r="E57" s="146"/>
      <c r="F57" s="146"/>
      <c r="G57" s="146" t="s">
        <v>53</v>
      </c>
      <c r="H57" s="146"/>
      <c r="I57" s="102" t="s">
        <v>64</v>
      </c>
      <c r="J57" s="102" t="s">
        <v>65</v>
      </c>
      <c r="K57" s="102" t="s">
        <v>80</v>
      </c>
    </row>
    <row r="58" spans="1:11" ht="15" customHeight="1">
      <c r="A58" s="124">
        <v>1</v>
      </c>
      <c r="B58" s="124">
        <v>2</v>
      </c>
      <c r="C58" s="125">
        <v>3</v>
      </c>
      <c r="D58" s="148">
        <v>4</v>
      </c>
      <c r="E58" s="148"/>
      <c r="F58" s="148"/>
      <c r="G58" s="148">
        <v>5</v>
      </c>
      <c r="H58" s="148"/>
      <c r="I58" s="114">
        <v>6</v>
      </c>
      <c r="J58" s="114">
        <v>7</v>
      </c>
      <c r="K58" s="114">
        <v>8</v>
      </c>
    </row>
    <row r="59" spans="1:18" s="40" customFormat="1" ht="12.75">
      <c r="A59" s="115">
        <v>1</v>
      </c>
      <c r="B59" s="116" t="s">
        <v>54</v>
      </c>
      <c r="C59" s="117" t="s">
        <v>55</v>
      </c>
      <c r="D59" s="147" t="s">
        <v>70</v>
      </c>
      <c r="E59" s="147"/>
      <c r="F59" s="147"/>
      <c r="G59" s="150">
        <v>678</v>
      </c>
      <c r="H59" s="150"/>
      <c r="I59" s="118"/>
      <c r="J59" s="119"/>
      <c r="K59" s="120"/>
      <c r="L59" s="22"/>
      <c r="M59" s="22"/>
      <c r="N59" s="22"/>
      <c r="O59" s="22"/>
      <c r="P59" s="22"/>
      <c r="Q59" s="22"/>
      <c r="R59" s="22"/>
    </row>
    <row r="60" spans="1:18" s="40" customFormat="1" ht="25.5">
      <c r="A60" s="80">
        <v>2</v>
      </c>
      <c r="B60" s="41" t="s">
        <v>56</v>
      </c>
      <c r="C60" s="63" t="s">
        <v>55</v>
      </c>
      <c r="D60" s="149" t="s">
        <v>70</v>
      </c>
      <c r="E60" s="149"/>
      <c r="F60" s="149"/>
      <c r="G60" s="151">
        <v>52564.2</v>
      </c>
      <c r="H60" s="151"/>
      <c r="I60" s="45"/>
      <c r="J60" s="44"/>
      <c r="K60" s="92"/>
      <c r="L60" s="22"/>
      <c r="M60" s="22"/>
      <c r="N60" s="22"/>
      <c r="O60" s="22"/>
      <c r="P60" s="22"/>
      <c r="Q60" s="22"/>
      <c r="R60" s="22"/>
    </row>
    <row r="61" spans="1:18" s="40" customFormat="1" ht="25.5">
      <c r="A61" s="80">
        <v>3</v>
      </c>
      <c r="B61" s="41" t="s">
        <v>57</v>
      </c>
      <c r="C61" s="63" t="s">
        <v>55</v>
      </c>
      <c r="D61" s="129" t="s">
        <v>70</v>
      </c>
      <c r="E61" s="130"/>
      <c r="F61" s="131"/>
      <c r="G61" s="127">
        <v>4847</v>
      </c>
      <c r="H61" s="128"/>
      <c r="I61" s="45"/>
      <c r="J61" s="44"/>
      <c r="K61" s="92"/>
      <c r="L61" s="22"/>
      <c r="M61" s="22"/>
      <c r="N61" s="22"/>
      <c r="O61" s="22"/>
      <c r="P61" s="22"/>
      <c r="Q61" s="22"/>
      <c r="R61" s="22"/>
    </row>
    <row r="62" spans="1:18" s="40" customFormat="1" ht="12.75">
      <c r="A62" s="80">
        <v>4</v>
      </c>
      <c r="B62" s="39" t="s">
        <v>58</v>
      </c>
      <c r="C62" s="156" t="s">
        <v>70</v>
      </c>
      <c r="D62" s="156"/>
      <c r="E62" s="156"/>
      <c r="F62" s="156"/>
      <c r="G62" s="156"/>
      <c r="H62" s="156"/>
      <c r="I62" s="45"/>
      <c r="J62" s="44"/>
      <c r="K62" s="92"/>
      <c r="L62" s="22"/>
      <c r="M62" s="22"/>
      <c r="N62" s="22"/>
      <c r="O62" s="22"/>
      <c r="P62" s="22"/>
      <c r="Q62" s="22"/>
      <c r="R62" s="22"/>
    </row>
    <row r="63" spans="1:18" s="40" customFormat="1" ht="38.25">
      <c r="A63" s="80">
        <v>5</v>
      </c>
      <c r="B63" s="41" t="s">
        <v>59</v>
      </c>
      <c r="C63" s="156" t="s">
        <v>70</v>
      </c>
      <c r="D63" s="156"/>
      <c r="E63" s="156"/>
      <c r="F63" s="156"/>
      <c r="G63" s="156"/>
      <c r="H63" s="156"/>
      <c r="I63" s="45"/>
      <c r="J63" s="44"/>
      <c r="K63" s="92"/>
      <c r="L63" s="22"/>
      <c r="M63" s="22"/>
      <c r="N63" s="22"/>
      <c r="O63" s="22"/>
      <c r="P63" s="22"/>
      <c r="Q63" s="22"/>
      <c r="R63" s="22"/>
    </row>
    <row r="64" spans="1:18" s="40" customFormat="1" ht="12.75">
      <c r="A64" s="93">
        <v>6</v>
      </c>
      <c r="B64" s="94" t="s">
        <v>60</v>
      </c>
      <c r="C64" s="157" t="s">
        <v>70</v>
      </c>
      <c r="D64" s="157"/>
      <c r="E64" s="157"/>
      <c r="F64" s="157"/>
      <c r="G64" s="157"/>
      <c r="H64" s="157"/>
      <c r="I64" s="95"/>
      <c r="J64" s="96"/>
      <c r="K64" s="97"/>
      <c r="L64" s="22"/>
      <c r="M64" s="22"/>
      <c r="N64" s="22"/>
      <c r="O64" s="22"/>
      <c r="P64" s="22"/>
      <c r="Q64" s="22"/>
      <c r="R64" s="22"/>
    </row>
    <row r="65" spans="1:11" ht="15.75" customHeight="1" thickBot="1">
      <c r="A65" s="158" t="s">
        <v>71</v>
      </c>
      <c r="B65" s="159"/>
      <c r="C65" s="159"/>
      <c r="D65" s="159"/>
      <c r="E65" s="159"/>
      <c r="F65" s="159"/>
      <c r="G65" s="159"/>
      <c r="H65" s="159"/>
      <c r="I65" s="75"/>
      <c r="J65" s="76" t="s">
        <v>68</v>
      </c>
      <c r="K65" s="75"/>
    </row>
    <row r="66" spans="1:11" ht="24.75" customHeight="1" thickBot="1">
      <c r="A66" s="152" t="s">
        <v>75</v>
      </c>
      <c r="B66" s="153"/>
      <c r="C66" s="153"/>
      <c r="D66" s="153"/>
      <c r="E66" s="153"/>
      <c r="F66" s="153"/>
      <c r="G66" s="153"/>
      <c r="H66" s="153"/>
      <c r="I66" s="65"/>
      <c r="J66" s="66" t="s">
        <v>68</v>
      </c>
      <c r="K66" s="65"/>
    </row>
    <row r="67" spans="1:11" ht="24.75" customHeight="1" thickBot="1">
      <c r="A67" s="154" t="s">
        <v>76</v>
      </c>
      <c r="B67" s="155"/>
      <c r="C67" s="155"/>
      <c r="D67" s="155"/>
      <c r="E67" s="155"/>
      <c r="F67" s="155"/>
      <c r="G67" s="155"/>
      <c r="H67" s="155"/>
      <c r="I67" s="67"/>
      <c r="J67" s="68" t="s">
        <v>68</v>
      </c>
      <c r="K67" s="67"/>
    </row>
  </sheetData>
  <sheetProtection/>
  <mergeCells count="30">
    <mergeCell ref="A3:K3"/>
    <mergeCell ref="A5:J5"/>
    <mergeCell ref="A4:J4"/>
    <mergeCell ref="D60:F60"/>
    <mergeCell ref="G59:H59"/>
    <mergeCell ref="G60:H60"/>
    <mergeCell ref="A66:H66"/>
    <mergeCell ref="A67:H67"/>
    <mergeCell ref="C62:H62"/>
    <mergeCell ref="C63:H63"/>
    <mergeCell ref="C64:H64"/>
    <mergeCell ref="A65:H65"/>
    <mergeCell ref="A30:B30"/>
    <mergeCell ref="A37:B37"/>
    <mergeCell ref="B56:K56"/>
    <mergeCell ref="G57:H57"/>
    <mergeCell ref="D57:F57"/>
    <mergeCell ref="D59:F59"/>
    <mergeCell ref="D58:F58"/>
    <mergeCell ref="G58:H58"/>
    <mergeCell ref="G61:H61"/>
    <mergeCell ref="D61:F61"/>
    <mergeCell ref="A2:K2"/>
    <mergeCell ref="A1:K1"/>
    <mergeCell ref="A47:B47"/>
    <mergeCell ref="A51:B51"/>
    <mergeCell ref="A55:G55"/>
    <mergeCell ref="C53:G53"/>
    <mergeCell ref="A6:H6"/>
    <mergeCell ref="A9:B9"/>
  </mergeCells>
  <printOptions horizontalCentered="1"/>
  <pageMargins left="0.3937007874015748" right="0.3937007874015748" top="0.3937007874015748" bottom="0.3937007874015748" header="0.1968503937007874" footer="0.1968503937007874"/>
  <pageSetup firstPageNumber="1" useFirstPageNumber="1" fitToHeight="0" fitToWidth="1" horizontalDpi="600" verticalDpi="600" orientation="landscape" pageOrder="overThenDown" paperSize="9" scale="79" r:id="rId1"/>
  <headerFooter alignWithMargins="0">
    <oddFooter>&amp;R&amp;P/&amp;N</oddFooter>
  </headerFooter>
  <ignoredErrors>
    <ignoredError sqref="C47:G48 D37:G37 H38:H39 H42:H44 H31:H32 H28:H29 H21 C17:G17 D20:G20 C27:G27 C30:F30 C10:G10 D25:G25" emptyCellReference="1"/>
    <ignoredError sqref="H47:H48 H37 C49:G52 H45:H46 H40:H41 H33:H36 H26 H22:H24 H18:H19 H11:H16 H49:H52" emptyCellReference="1" formula="1"/>
    <ignoredError sqref="C49:G52 H45:H46 H40:H41 H33:H36 H26 H22:H24 H18:H19 H11:H16" emptyCellReference="1" formulaRange="1"/>
    <ignoredError sqref="H49:H52" emptyCellReference="1" formula="1" formulaRange="1"/>
    <ignoredError sqref="A53:B54 A49:B51 A52:B52 C54:H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Szpitale Pomorskie Sp. zo.o. z siedzibą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Pionk</dc:creator>
  <cp:keywords/>
  <dc:description/>
  <cp:lastModifiedBy>Marzena Magulska</cp:lastModifiedBy>
  <cp:lastPrinted>2024-05-02T08:48:51Z</cp:lastPrinted>
  <dcterms:created xsi:type="dcterms:W3CDTF">2024-03-18T10:30:59Z</dcterms:created>
  <dcterms:modified xsi:type="dcterms:W3CDTF">2024-05-02T08:49:59Z</dcterms:modified>
  <cp:category/>
  <cp:version/>
  <cp:contentType/>
  <cp:contentStatus/>
</cp:coreProperties>
</file>