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adam_pawlak_itech_lukasiewicz_gov_pl/Documents/Pulpit/zamówienia publiczne/postępowania krajowe/2024/ochrona/"/>
    </mc:Choice>
  </mc:AlternateContent>
  <xr:revisionPtr revIDLastSave="0" documentId="14_{C2ADB2F2-CBDE-4642-A256-EC1FABB82E54}" xr6:coauthVersionLast="36" xr6:coauthVersionMax="36" xr10:uidLastSave="{00000000-0000-0000-0000-000000000000}"/>
  <bookViews>
    <workbookView xWindow="0" yWindow="0" windowWidth="28800" windowHeight="12225" xr2:uid="{D09E4EA6-585F-4952-BFB3-7EA123E00A63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32" i="1" l="1"/>
  <c r="C32" i="1"/>
  <c r="C4" i="1" s="1"/>
  <c r="B30" i="1"/>
  <c r="B29" i="1"/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32" i="1" l="1"/>
  <c r="I7" i="1"/>
  <c r="C6" i="1"/>
  <c r="I6" i="1" s="1"/>
  <c r="C5" i="1"/>
  <c r="I5" i="1" s="1"/>
  <c r="H6" i="1" l="1"/>
  <c r="F6" i="1" s="1"/>
  <c r="G6" i="1" s="1"/>
  <c r="H5" i="1"/>
  <c r="F5" i="1" s="1"/>
  <c r="G5" i="1" s="1"/>
  <c r="H7" i="1"/>
  <c r="F7" i="1" s="1"/>
  <c r="G7" i="1" s="1"/>
  <c r="C8" i="1" l="1"/>
  <c r="I4" i="1"/>
  <c r="I8" i="1" s="1"/>
  <c r="H4" i="1"/>
  <c r="H8" i="1" l="1"/>
  <c r="F4" i="1"/>
  <c r="F8" i="1" l="1"/>
  <c r="G8" i="1" s="1"/>
  <c r="G4" i="1"/>
</calcChain>
</file>

<file path=xl/sharedStrings.xml><?xml version="1.0" encoding="utf-8"?>
<sst xmlns="http://schemas.openxmlformats.org/spreadsheetml/2006/main" count="24" uniqueCount="24">
  <si>
    <t xml:space="preserve">Nazawa usługi </t>
  </si>
  <si>
    <t xml:space="preserve">Liczba  godz/ dzień </t>
  </si>
  <si>
    <t xml:space="preserve">Cena brutto za  godz. </t>
  </si>
  <si>
    <t>godz. pracy pracownika ochrony od poniedziałku do piątku  od 16.00 do 8.00</t>
  </si>
  <si>
    <t xml:space="preserve">godz. pracy pracownika ochrony od soboty do niedzieli i święta </t>
  </si>
  <si>
    <t>godz. pracy pracownika ochrony dodatkowe - wymagna gotowość w ciągu 1 godziny od zgłoszenia zapotrzebowania</t>
  </si>
  <si>
    <t>godz. pracy pracownika ochrony  dodatkowe - wymagana gotowość w ciągu 2 dni od zgłoszenia zapotrzebowania</t>
  </si>
  <si>
    <t>xxxxxxxxx</t>
  </si>
  <si>
    <t>xxxxxxxx</t>
  </si>
  <si>
    <t>Liczba godzin pracujących</t>
  </si>
  <si>
    <t>Liczba dni pracujących</t>
  </si>
  <si>
    <t>Liczba dni wolnych od pracy</t>
  </si>
  <si>
    <t xml:space="preserve">suma  </t>
  </si>
  <si>
    <t>od 20 marca</t>
  </si>
  <si>
    <t xml:space="preserve">Liczba godz 12 miesięcy </t>
  </si>
  <si>
    <t xml:space="preserve">suma godz. 12 miesięcy  </t>
  </si>
  <si>
    <t>do 20 marca</t>
  </si>
  <si>
    <t>Średni koszt miesięczny netto</t>
  </si>
  <si>
    <t>Średni koszt miesięczny brutto</t>
  </si>
  <si>
    <t xml:space="preserve">Kosz roczny netto </t>
  </si>
  <si>
    <t>Koszt roczny brutto</t>
  </si>
  <si>
    <t>Formulasz ofertowy - szacowanie wartości zamówienia</t>
  </si>
  <si>
    <t>* należy wypełnić pola oznaczone kolorem niebieskim w kolumnach D i E</t>
  </si>
  <si>
    <t xml:space="preserve"> Cena netto za godz.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</si>
</sst>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Helvetica Neue"/>
      <charset val="1"/>
    </font>
    <font>
      <b/>
      <sz val="9"/>
      <color rgb="FFFFFFFF"/>
      <name val="Helvetica Neue"/>
      <charset val="1"/>
    </font>
    <font>
      <sz val="11"/>
      <color rgb="FF2B3A42"/>
      <name val="Helvetica Neue"/>
      <charset val="1"/>
    </font>
    <font>
      <sz val="11"/>
      <color rgb="FF000000"/>
      <name val="Helvetica Neue"/>
      <charset val="1"/>
    </font>
  </fonts>
  <fills count="11">
    <fill>
      <patternFill patternType="none"/>
    </fill>
    <fill>
      <patternFill patternType="gray125"/>
    </fill>
    <fill>
      <patternFill patternType="solid">
        <fgColor rgb="FF3F5765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7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0" fillId="8" borderId="1" xfId="0" applyNumberFormat="1" applyFill="1" applyBorder="1"/>
    <xf numFmtId="0" fontId="2" fillId="2" borderId="1" xfId="0" applyFont="1" applyFill="1" applyBorder="1" applyAlignment="1">
      <alignment wrapText="1"/>
    </xf>
    <xf numFmtId="17" fontId="4" fillId="3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5" fillId="4" borderId="1" xfId="0" applyFont="1" applyFill="1" applyBorder="1" applyAlignment="1">
      <alignment wrapText="1"/>
    </xf>
    <xf numFmtId="0" fontId="1" fillId="7" borderId="0" xfId="0" applyFont="1" applyFill="1" applyAlignment="1">
      <alignment wrapText="1"/>
    </xf>
    <xf numFmtId="164" fontId="0" fillId="0" borderId="0" xfId="0" applyNumberFormat="1"/>
    <xf numFmtId="0" fontId="4" fillId="4" borderId="3" xfId="0" applyFont="1" applyFill="1" applyBorder="1" applyAlignment="1">
      <alignment wrapText="1"/>
    </xf>
    <xf numFmtId="2" fontId="0" fillId="0" borderId="0" xfId="0" applyNumberFormat="1"/>
    <xf numFmtId="0" fontId="4" fillId="5" borderId="5" xfId="0" applyFont="1" applyFill="1" applyBorder="1" applyAlignment="1">
      <alignment wrapText="1"/>
    </xf>
    <xf numFmtId="0" fontId="1" fillId="0" borderId="6" xfId="0" applyFont="1" applyBorder="1"/>
    <xf numFmtId="0" fontId="1" fillId="0" borderId="4" xfId="0" applyFont="1" applyBorder="1"/>
    <xf numFmtId="0" fontId="4" fillId="4" borderId="0" xfId="0" applyFont="1" applyFill="1" applyBorder="1" applyAlignment="1">
      <alignment wrapText="1"/>
    </xf>
    <xf numFmtId="164" fontId="0" fillId="10" borderId="1" xfId="0" applyNumberFormat="1" applyFill="1" applyBorder="1"/>
    <xf numFmtId="0" fontId="1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right" wrapText="1"/>
    </xf>
    <xf numFmtId="0" fontId="1" fillId="9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C705-A296-4943-9E0A-8F9A012837AD}">
  <dimension ref="A1:J32"/>
  <sheetViews>
    <sheetView tabSelected="1" workbookViewId="0">
      <selection activeCell="F11" sqref="F11"/>
    </sheetView>
  </sheetViews>
  <sheetFormatPr defaultRowHeight="15"/>
  <cols>
    <col min="1" max="1" width="32.7109375" style="1" customWidth="1"/>
    <col min="2" max="2" width="17.85546875" bestFit="1" customWidth="1"/>
    <col min="3" max="3" width="15.7109375" customWidth="1"/>
    <col min="4" max="4" width="15.28515625" customWidth="1"/>
    <col min="5" max="5" width="14.42578125" customWidth="1"/>
    <col min="6" max="7" width="20.42578125" customWidth="1"/>
    <col min="8" max="8" width="19.42578125" customWidth="1"/>
    <col min="9" max="9" width="18.42578125" customWidth="1"/>
    <col min="10" max="10" width="10.85546875" bestFit="1" customWidth="1"/>
    <col min="11" max="11" width="8.7109375" customWidth="1"/>
    <col min="12" max="12" width="14.85546875" customWidth="1"/>
    <col min="13" max="13" width="9.85546875" bestFit="1" customWidth="1"/>
  </cols>
  <sheetData>
    <row r="1" spans="1:9">
      <c r="A1" s="26" t="s">
        <v>21</v>
      </c>
      <c r="B1" s="26"/>
      <c r="C1" s="26"/>
      <c r="D1" s="26"/>
      <c r="E1" s="26"/>
      <c r="F1" s="26"/>
      <c r="G1" s="26"/>
      <c r="H1" s="26"/>
      <c r="I1" s="26"/>
    </row>
    <row r="2" spans="1:9" ht="28.9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30">
      <c r="A3" s="22" t="s">
        <v>0</v>
      </c>
      <c r="B3" s="22" t="s">
        <v>1</v>
      </c>
      <c r="C3" s="22" t="s">
        <v>14</v>
      </c>
      <c r="D3" s="22" t="s">
        <v>23</v>
      </c>
      <c r="E3" s="22" t="s">
        <v>2</v>
      </c>
      <c r="F3" s="22" t="s">
        <v>17</v>
      </c>
      <c r="G3" s="22" t="s">
        <v>18</v>
      </c>
      <c r="H3" s="23" t="s">
        <v>19</v>
      </c>
      <c r="I3" s="23" t="s">
        <v>20</v>
      </c>
    </row>
    <row r="4" spans="1:9" ht="45">
      <c r="A4" s="2" t="s">
        <v>3</v>
      </c>
      <c r="B4" s="3">
        <v>16</v>
      </c>
      <c r="C4" s="3">
        <f>C32*16</f>
        <v>4720</v>
      </c>
      <c r="D4" s="5"/>
      <c r="E4" s="5"/>
      <c r="F4" s="21">
        <f>H4/12</f>
        <v>0</v>
      </c>
      <c r="G4" s="21">
        <f>F4*1.23</f>
        <v>0</v>
      </c>
      <c r="H4" s="4">
        <f>D4*C4</f>
        <v>0</v>
      </c>
      <c r="I4" s="4">
        <f>E4*C4</f>
        <v>0</v>
      </c>
    </row>
    <row r="5" spans="1:9" ht="30">
      <c r="A5" s="2" t="s">
        <v>4</v>
      </c>
      <c r="B5" s="3">
        <v>24</v>
      </c>
      <c r="C5" s="3">
        <f>D32*24</f>
        <v>3192</v>
      </c>
      <c r="D5" s="5"/>
      <c r="E5" s="5"/>
      <c r="F5" s="21">
        <f t="shared" ref="F5:F7" si="0">H5/12</f>
        <v>0</v>
      </c>
      <c r="G5" s="21">
        <f t="shared" ref="G5:G8" si="1">F5*1.23</f>
        <v>0</v>
      </c>
      <c r="H5" s="4">
        <f>D5*C5</f>
        <v>0</v>
      </c>
      <c r="I5" s="4">
        <f>E5*C5</f>
        <v>0</v>
      </c>
    </row>
    <row r="6" spans="1:9" ht="60">
      <c r="A6" s="13" t="s">
        <v>5</v>
      </c>
      <c r="B6" s="3">
        <v>8</v>
      </c>
      <c r="C6" s="3">
        <f>B6*10</f>
        <v>80</v>
      </c>
      <c r="D6" s="5"/>
      <c r="E6" s="5"/>
      <c r="F6" s="21">
        <f t="shared" si="0"/>
        <v>0</v>
      </c>
      <c r="G6" s="21">
        <f t="shared" si="1"/>
        <v>0</v>
      </c>
      <c r="H6" s="4">
        <f>D6*C6</f>
        <v>0</v>
      </c>
      <c r="I6" s="4">
        <f>E6*C6</f>
        <v>0</v>
      </c>
    </row>
    <row r="7" spans="1:9" ht="60">
      <c r="A7" s="2" t="s">
        <v>6</v>
      </c>
      <c r="B7" s="3">
        <v>8</v>
      </c>
      <c r="C7" s="3">
        <f>8*86</f>
        <v>688</v>
      </c>
      <c r="D7" s="5"/>
      <c r="E7" s="5"/>
      <c r="F7" s="21">
        <f t="shared" si="0"/>
        <v>0</v>
      </c>
      <c r="G7" s="21">
        <f t="shared" si="1"/>
        <v>0</v>
      </c>
      <c r="H7" s="4">
        <f>D7*C7</f>
        <v>0</v>
      </c>
      <c r="I7" s="4">
        <f>E7*C7</f>
        <v>0</v>
      </c>
    </row>
    <row r="8" spans="1:9" ht="15" customHeight="1">
      <c r="A8" s="25" t="s">
        <v>15</v>
      </c>
      <c r="B8" s="25"/>
      <c r="C8" s="3">
        <f>SUM(C4:C7)</f>
        <v>8680</v>
      </c>
      <c r="D8" s="4" t="s">
        <v>7</v>
      </c>
      <c r="E8" s="4" t="s">
        <v>8</v>
      </c>
      <c r="F8" s="4">
        <f>SUM(F4:F7)</f>
        <v>0</v>
      </c>
      <c r="G8" s="4">
        <f t="shared" si="1"/>
        <v>0</v>
      </c>
      <c r="H8" s="4">
        <f>SUM(H4:H7)</f>
        <v>0</v>
      </c>
      <c r="I8" s="4">
        <f>SUM(I4:I7)</f>
        <v>0</v>
      </c>
    </row>
    <row r="9" spans="1:9" ht="45">
      <c r="A9" s="1" t="s">
        <v>22</v>
      </c>
    </row>
    <row r="14" spans="1:9">
      <c r="F14" s="14"/>
    </row>
    <row r="15" spans="1:9" ht="24">
      <c r="A15" s="6"/>
      <c r="B15" s="24" t="s">
        <v>9</v>
      </c>
      <c r="C15" s="24" t="s">
        <v>10</v>
      </c>
      <c r="D15" s="24" t="s">
        <v>11</v>
      </c>
    </row>
    <row r="16" spans="1:9">
      <c r="A16" s="7">
        <v>45352</v>
      </c>
      <c r="B16" s="8">
        <f>C16*8</f>
        <v>64</v>
      </c>
      <c r="C16" s="8">
        <v>8</v>
      </c>
      <c r="D16" s="12">
        <v>4</v>
      </c>
      <c r="E16" t="s">
        <v>13</v>
      </c>
    </row>
    <row r="17" spans="1:10">
      <c r="A17" s="7">
        <v>45383</v>
      </c>
      <c r="B17" s="8">
        <f t="shared" ref="B17:B30" si="2">C17*8</f>
        <v>168</v>
      </c>
      <c r="C17" s="9">
        <v>21</v>
      </c>
      <c r="D17" s="9">
        <v>9</v>
      </c>
    </row>
    <row r="18" spans="1:10">
      <c r="A18" s="7">
        <v>45413</v>
      </c>
      <c r="B18" s="8">
        <f t="shared" si="2"/>
        <v>160</v>
      </c>
      <c r="C18" s="8">
        <v>20</v>
      </c>
      <c r="D18" s="8">
        <v>11</v>
      </c>
      <c r="E18" s="15"/>
      <c r="F18" s="20"/>
      <c r="G18" s="20"/>
      <c r="I18" s="14"/>
      <c r="J18" s="14"/>
    </row>
    <row r="19" spans="1:10">
      <c r="A19" s="7">
        <v>45444</v>
      </c>
      <c r="B19" s="8">
        <f t="shared" si="2"/>
        <v>160</v>
      </c>
      <c r="C19" s="9">
        <v>20</v>
      </c>
      <c r="D19" s="9">
        <v>10</v>
      </c>
    </row>
    <row r="20" spans="1:10">
      <c r="A20" s="7">
        <v>45474</v>
      </c>
      <c r="B20" s="8">
        <f t="shared" si="2"/>
        <v>184</v>
      </c>
      <c r="C20" s="10">
        <v>23</v>
      </c>
      <c r="D20" s="10">
        <v>8</v>
      </c>
    </row>
    <row r="21" spans="1:10">
      <c r="A21" s="7">
        <v>45505</v>
      </c>
      <c r="B21" s="8">
        <f t="shared" si="2"/>
        <v>168</v>
      </c>
      <c r="C21" s="9">
        <v>21</v>
      </c>
      <c r="D21" s="9">
        <v>10</v>
      </c>
    </row>
    <row r="22" spans="1:10">
      <c r="A22" s="7">
        <v>45536</v>
      </c>
      <c r="B22" s="8">
        <f t="shared" si="2"/>
        <v>168</v>
      </c>
      <c r="C22" s="8">
        <v>21</v>
      </c>
      <c r="D22" s="8">
        <v>9</v>
      </c>
    </row>
    <row r="23" spans="1:10">
      <c r="A23" s="7">
        <v>45566</v>
      </c>
      <c r="B23" s="8">
        <f t="shared" si="2"/>
        <v>184</v>
      </c>
      <c r="C23" s="9">
        <v>23</v>
      </c>
      <c r="D23" s="9">
        <v>8</v>
      </c>
    </row>
    <row r="24" spans="1:10">
      <c r="A24" s="7">
        <v>45597</v>
      </c>
      <c r="B24" s="8">
        <f t="shared" si="2"/>
        <v>152</v>
      </c>
      <c r="C24" s="8">
        <v>19</v>
      </c>
      <c r="D24" s="8">
        <v>11</v>
      </c>
    </row>
    <row r="25" spans="1:10">
      <c r="A25" s="7">
        <v>45627</v>
      </c>
      <c r="B25" s="8">
        <f t="shared" si="2"/>
        <v>176</v>
      </c>
      <c r="C25" s="9">
        <v>22</v>
      </c>
      <c r="D25" s="9">
        <v>9</v>
      </c>
    </row>
    <row r="26" spans="1:10">
      <c r="A26" s="7">
        <v>45658</v>
      </c>
      <c r="B26" s="8">
        <f t="shared" si="2"/>
        <v>168</v>
      </c>
      <c r="C26" s="8">
        <v>21</v>
      </c>
      <c r="D26" s="8">
        <v>10</v>
      </c>
    </row>
    <row r="27" spans="1:10">
      <c r="A27" s="7">
        <v>45627</v>
      </c>
      <c r="B27" s="8">
        <f t="shared" si="2"/>
        <v>160</v>
      </c>
      <c r="C27" s="9">
        <v>20</v>
      </c>
      <c r="D27" s="9">
        <v>11</v>
      </c>
    </row>
    <row r="28" spans="1:10">
      <c r="A28" s="7">
        <v>45658</v>
      </c>
      <c r="B28" s="8">
        <f t="shared" si="2"/>
        <v>176</v>
      </c>
      <c r="C28" s="9">
        <v>22</v>
      </c>
      <c r="D28" s="9">
        <v>9</v>
      </c>
    </row>
    <row r="29" spans="1:10">
      <c r="A29" s="7">
        <v>45689</v>
      </c>
      <c r="B29" s="8">
        <f t="shared" si="2"/>
        <v>160</v>
      </c>
      <c r="C29" s="17">
        <v>20</v>
      </c>
      <c r="D29" s="17">
        <v>8</v>
      </c>
    </row>
    <row r="30" spans="1:10">
      <c r="A30" s="7">
        <v>45717</v>
      </c>
      <c r="B30" s="8">
        <f t="shared" si="2"/>
        <v>112</v>
      </c>
      <c r="C30" s="17">
        <v>14</v>
      </c>
      <c r="D30" s="17">
        <v>6</v>
      </c>
      <c r="E30" t="s">
        <v>16</v>
      </c>
    </row>
    <row r="31" spans="1:10">
      <c r="A31" s="7"/>
      <c r="B31" s="8"/>
      <c r="C31" s="17"/>
      <c r="D31" s="17"/>
    </row>
    <row r="32" spans="1:10">
      <c r="A32" s="11" t="s">
        <v>12</v>
      </c>
      <c r="B32" s="18">
        <f>SUM(B16:B28)</f>
        <v>2088</v>
      </c>
      <c r="C32" s="19">
        <f>SUM(C16:C30)</f>
        <v>295</v>
      </c>
      <c r="D32" s="19">
        <f>SUM(D16:D30)</f>
        <v>133</v>
      </c>
      <c r="J32" s="16"/>
    </row>
  </sheetData>
  <mergeCells count="2">
    <mergeCell ref="A8:B8"/>
    <mergeCell ref="A1:I2"/>
  </mergeCells>
  <pageMargins left="0.7" right="0.7" top="0.75" bottom="0.75" header="0.3" footer="0.3"/>
  <ignoredErrors>
    <ignoredError sqref="F4:F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5317d04-0d45-49c3-a99b-925fe529a1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4E6327589C064B924C6EB050B8A7FF" ma:contentTypeVersion="13" ma:contentTypeDescription="Utwórz nowy dokument." ma:contentTypeScope="" ma:versionID="49a295d2ae4c781829ccbf5dceb00941">
  <xsd:schema xmlns:xsd="http://www.w3.org/2001/XMLSchema" xmlns:xs="http://www.w3.org/2001/XMLSchema" xmlns:p="http://schemas.microsoft.com/office/2006/metadata/properties" xmlns:ns3="75317d04-0d45-49c3-a99b-925fe529a129" xmlns:ns4="b3c015b5-3d03-4c31-a671-2335e7fdf8cf" targetNamespace="http://schemas.microsoft.com/office/2006/metadata/properties" ma:root="true" ma:fieldsID="98136ddf0e4d7bab2bf6e60dbd131cb5" ns3:_="" ns4:_="">
    <xsd:import namespace="75317d04-0d45-49c3-a99b-925fe529a129"/>
    <xsd:import namespace="b3c015b5-3d03-4c31-a671-2335e7fdf8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17d04-0d45-49c3-a99b-925fe529a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15b5-3d03-4c31-a671-2335e7fdf8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596912-CC40-4C72-8D66-6100E9C2E724}">
  <ds:schemaRefs>
    <ds:schemaRef ds:uri="b3c015b5-3d03-4c31-a671-2335e7fdf8cf"/>
    <ds:schemaRef ds:uri="http://schemas.microsoft.com/office/2006/documentManagement/types"/>
    <ds:schemaRef ds:uri="http://schemas.microsoft.com/office/infopath/2007/PartnerControls"/>
    <ds:schemaRef ds:uri="75317d04-0d45-49c3-a99b-925fe529a12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AF26F9-59E5-4432-860C-C878092F39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502A9-0479-4115-A4BB-67F51EDC5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17d04-0d45-49c3-a99b-925fe529a129"/>
    <ds:schemaRef ds:uri="b3c015b5-3d03-4c31-a671-2335e7fdf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jolanta.rzesista</dc:creator>
  <cp:keywords/>
  <dc:description/>
  <cp:lastModifiedBy>Adam Pawlak | Łukasiewicz – ITECH</cp:lastModifiedBy>
  <cp:revision/>
  <dcterms:created xsi:type="dcterms:W3CDTF">2021-10-22T07:36:40Z</dcterms:created>
  <dcterms:modified xsi:type="dcterms:W3CDTF">2024-02-19T12:11:32Z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0x0101000C4E6327589C064B924C6EB050B8A7FF</vt:lpwstr>
  </property>
</Properties>
</file>