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firstSheet="1" activeTab="1"/>
  </bookViews>
  <sheets>
    <sheet name="Tom II Architektura" sheetId="1" r:id="rId1"/>
    <sheet name="TER" sheetId="2" r:id="rId2"/>
  </sheets>
  <definedNames>
    <definedName name="_xlnm.Print_Area" localSheetId="1">'TER'!$A$1:$G$857</definedName>
    <definedName name="_xlnm.Print_Area" localSheetId="0">'Tom II Architektura'!$A$1:$G$60</definedName>
    <definedName name="_xlnm.Print_Titles" localSheetId="1">'TER'!$2:$5</definedName>
    <definedName name="_xlnm.Print_Titles" localSheetId="0">'Tom II Architektura'!$2:$6</definedName>
  </definedNames>
  <calcPr fullCalcOnLoad="1"/>
</workbook>
</file>

<file path=xl/sharedStrings.xml><?xml version="1.0" encoding="utf-8"?>
<sst xmlns="http://schemas.openxmlformats.org/spreadsheetml/2006/main" count="2599" uniqueCount="869">
  <si>
    <t>REWALORYZACJA PLACU ORŁA BIAŁEGO I FRAGMENTU ULICY KOŃSKI KIERAT POMIĘDZY ULICAMI STAROMŁYŃSKĄ I MARIACKĄ W SZCZECINIE</t>
  </si>
  <si>
    <t>Ilość</t>
  </si>
  <si>
    <t>1</t>
  </si>
  <si>
    <t>3</t>
  </si>
  <si>
    <t>4</t>
  </si>
  <si>
    <t>5</t>
  </si>
  <si>
    <t>6</t>
  </si>
  <si>
    <t/>
  </si>
  <si>
    <t>1. ROBOTY BUDOWLANE - ARCHITEKTURA</t>
  </si>
  <si>
    <t>1.1. Roboty ziemne</t>
  </si>
  <si>
    <t>SST B.1.02</t>
  </si>
  <si>
    <t>m3</t>
  </si>
  <si>
    <t>m2</t>
  </si>
  <si>
    <t>7</t>
  </si>
  <si>
    <t>8</t>
  </si>
  <si>
    <t>t</t>
  </si>
  <si>
    <t>1.2. Podkłady</t>
  </si>
  <si>
    <t>SST B.2.01</t>
  </si>
  <si>
    <t>Podkłady betonowe - beton C12/15 gr. 10 cm</t>
  </si>
  <si>
    <t>1.3. Montaż prefabrykowanej komory</t>
  </si>
  <si>
    <t>SST B.2.03</t>
  </si>
  <si>
    <t>Montaż  prefabrykowanej komory technicznej wymiary (dł x szer x wys)  436x236x249 cm</t>
  </si>
  <si>
    <t>szt</t>
  </si>
  <si>
    <t>1.4. Izolacje komory technicznej</t>
  </si>
  <si>
    <t>SST B.2.04</t>
  </si>
  <si>
    <t>Izolacje poziome przeciwwilgociowe i przeciwwodne z folii  - 2x folia budowlana</t>
  </si>
  <si>
    <t>Izolacje przeciwwilgociowe powłokowe bitumiczne poziome - wykonywane na zimno z roztworu asfaltowego - pierwsza warstwa</t>
  </si>
  <si>
    <t>Izolacje przeciwwilgociowe powłokowe bitumiczne poziome - wykonywane na zimno z roztworu asfaltowego - druga i następna warstwa</t>
  </si>
  <si>
    <t>Izolacje przeciwwilgociowe powłokowe bitumiczne pionowe - wykonywane na zimno z roztworu asfaltowego - pierwsza warstwa</t>
  </si>
  <si>
    <t>Izolacje przeciwwilgociowe powłokowe bitumiczne pionowe - wykonywane na zimno z roztworu asfaltowego - druga i następna warstwa</t>
  </si>
  <si>
    <t>Zabezpieczenie poziomych przerw roboczych w betonowaniu taśmami montowanymi przy użyciu siatki</t>
  </si>
  <si>
    <t>m</t>
  </si>
  <si>
    <t>1.5. Roboty wykończeniowe zewnętrzne</t>
  </si>
  <si>
    <t>SST B.2.05</t>
  </si>
  <si>
    <t>Izolacje poziome cieplne i przeciwdźwiękowe z jednej warstwy płyt styropianowych ułożonej na sucho na wierzchu konstrukcji - Styrodur XPS gr.8cm</t>
  </si>
  <si>
    <t>Izolacje z folii kubełkowej z gruntowaniem powierzchni</t>
  </si>
  <si>
    <t>Grunt zasypowy z pisaku grubego</t>
  </si>
  <si>
    <t>Podkłady betonowe z betonu C12/15 gr.10 cm</t>
  </si>
  <si>
    <t>Izolacje poziome przeciwwilgociowe i przeciwwodne z folii  - 1x folia budowlana</t>
  </si>
  <si>
    <t>Płyta betonowa gr. 20 cm z betonu C20/25 W8</t>
  </si>
  <si>
    <t>1.6. Roboty wykończeniowe wewnętrzne</t>
  </si>
  <si>
    <t>Warstwy wyrównawcze pod posadzki z zaprawy cementowej grubości 20mm, zatarte na gładko - Wylewka betonowa nadająca spadek gr. min 4 cm</t>
  </si>
  <si>
    <t>Warstwy wyrównawcze pod posadzki z zaprawy cementowej - dodatek lub potrącenie za zmianę grubości o 10mm</t>
  </si>
  <si>
    <t>Uszczelnienie powierzchni poziomych pomieszczeń mokrych i wilgotnych (łazienki, kuchnie, pralnie itp.) pod okładziną ceramiczną wykonane płynną folią uszczelniającą</t>
  </si>
  <si>
    <t>Wykonanie izolacji przez wklejenie taśmy uszczelniającej pod okładziny posadzek</t>
  </si>
  <si>
    <t>SST B.3.01</t>
  </si>
  <si>
    <t>Posadzki jednobarwne z płytek terakotowych 30x30cm na zaprawach klejowych o grubości warstwy 5mm</t>
  </si>
  <si>
    <t>Cokoliki na zaprawach klejowych z płytek terakotowych</t>
  </si>
  <si>
    <t>SST B.3.02</t>
  </si>
  <si>
    <t>Dwukrotne malowanie farbami epoksydowymi powierzchni wewnętrznych betonu - Farba epoksydowa, wodoodporna, kolor jasnoszary</t>
  </si>
  <si>
    <t>1.7. Instalacje wewnętrzne</t>
  </si>
  <si>
    <t>SST B.3.03</t>
  </si>
  <si>
    <t>Dostawa i montaż kratki podłogowej zabezpieczonej klapą zwrotną</t>
  </si>
  <si>
    <t>Grzejnik - dostawa i montaż</t>
  </si>
  <si>
    <t>kpl</t>
  </si>
  <si>
    <t>1.8. Przepusty</t>
  </si>
  <si>
    <t>Przejście systemowe szczelne pod projektowane przyłącze wody fi 63mm</t>
  </si>
  <si>
    <t>Przejście systemowe szczelne pod projektowane zasilanie poidełka, bramek, tymczasowych pawilonów fi 32mm</t>
  </si>
  <si>
    <t>Przejście systemowe szczelne pod projektowane zasilanie zamgławiaczy fi 32mm</t>
  </si>
  <si>
    <t>Przejście systemowe szczelne pod projektowany system nawadniania fi 32mm</t>
  </si>
  <si>
    <t>Przejście szczelne systemowe wodo-gazoszczelne HRD70, zasilanie RKT</t>
  </si>
  <si>
    <t>Przejście systemowe szczelne PE D50</t>
  </si>
  <si>
    <t>1.9. Wyposażenie</t>
  </si>
  <si>
    <t>szt.</t>
  </si>
  <si>
    <t>kg</t>
  </si>
  <si>
    <t>SST N.9.01</t>
  </si>
  <si>
    <t>Zraszacz statyczny PROS04, wysokość wynurzenia 10 cm(4"), 1/2"GW</t>
  </si>
  <si>
    <t>Kluczyk do regulacji dysz MP Rotator</t>
  </si>
  <si>
    <t>Dysza rotacyjna MP Rotator MP RS, prawy narożnik /1,5mx4,6m/</t>
  </si>
  <si>
    <t>Dysza rotacyjna MP Rotator MP08 90-210, MP800 /1,5m-3,5m/ 90°- 210°</t>
  </si>
  <si>
    <t>Dysza rotacyjna MP Rotator MP08 210-270, MP1000 /2,5m-4,5m/ 210°- 270°</t>
  </si>
  <si>
    <t>Dysza rotacyjna MP Rotator MP1 90-210, MP1000 /2,5m-4,5m/ 90°- 210°</t>
  </si>
  <si>
    <t>Dysza rotacyjna MP Rotator MP2 210-270, MP2000 /6,7m-9,1m/ 210°- 270°</t>
  </si>
  <si>
    <t>Dysza rotacyjna MP Rotator MP2 360, MP2000 /6,7m-9,1m/ 360°</t>
  </si>
  <si>
    <t>Dysza rotacyjna MP Rotator MP2 90-210, MP2000 /6,7m-9,1m/ 90°- 210°</t>
  </si>
  <si>
    <t>Dysza rotacyjna MP Rotator MP3 210-270, MP3000 /4,0m-6,7m/ 210°- 270°</t>
  </si>
  <si>
    <t>Dysza rotacyjna MP Rotator MP3 360, MP3000 /4,0m-6,7m/ 360°</t>
  </si>
  <si>
    <t>Dysza rotacyjna MP Rotator MP3 90-210, MP3000 /4,0m-6,7m/ 90°-210°</t>
  </si>
  <si>
    <t>Dysza rotacyjna MP Rotator MP35, MP3500 /10m-11m/ 210°</t>
  </si>
  <si>
    <t>Kolanko PE GZ 25x1/2" - dostawa i montaż</t>
  </si>
  <si>
    <t>Trójnik PE 32 - dostawa i montaż</t>
  </si>
  <si>
    <t>Trójnik redukcyjny PE 32 x 25 x 32 - dostawa i montaż</t>
  </si>
  <si>
    <t>Trójnik redukcyjny PE 25 x 32 x 25 - dostawa i montaż</t>
  </si>
  <si>
    <t>Linie kroplujace Z/K D500016 1 L/H, co 30 cm z umocowaniem szpilkami</t>
  </si>
  <si>
    <t>Linie kroplujace Hydro Bloom PCND BRO 16/45/2.35/0.33 z umocowaniem szpilkami</t>
  </si>
  <si>
    <t>Złączka QJ 16 - dostawa i montaż</t>
  </si>
  <si>
    <t>Korek QJ 16 - dostawa i montaż</t>
  </si>
  <si>
    <t>Trójnik QJ 90 16 x 16 x 16 - dostawa i montaż</t>
  </si>
  <si>
    <t>Trójnik PE GW 32 x 3/4" x 32 - dostawa i montaż</t>
  </si>
  <si>
    <t>Złączka PE GW 32 x 3/4" - dostawa i montaż</t>
  </si>
  <si>
    <t>Złączka QJ GZ 16 x 3/4" - dostawa i montaż</t>
  </si>
  <si>
    <t>Trójnik PE GW 25 x 3/4" x 25 - dostawa i montaż</t>
  </si>
  <si>
    <t>Redukcja PE 25 x 16 - dostawa i montaż</t>
  </si>
  <si>
    <t>Rura LDPE 16 mm / 4 atm. czarna</t>
  </si>
  <si>
    <t>Rura LDPE 25 mm / 4 atm. czarna</t>
  </si>
  <si>
    <t>Rura LDPE 32 mm / 4 atm. czarna</t>
  </si>
  <si>
    <t>Złączka PE 32 - dostawa i montaż</t>
  </si>
  <si>
    <t>Kolanko PE 32x32 - dostawa i montaż</t>
  </si>
  <si>
    <t>Kolanko PE 25x25 - dostawa i montaż</t>
  </si>
  <si>
    <t>Złączka kolektorowa PE 1" x 32 GW - dostawa i montaż</t>
  </si>
  <si>
    <t>Złączka PE GZ 32 x 1" - dostawa i montaż</t>
  </si>
  <si>
    <t>Złączka kolektorowa 1" GW x GZ - dostawa i montaż</t>
  </si>
  <si>
    <t>Zawór PVC 1 GW x GZ LIDER - dostawa i montaż</t>
  </si>
  <si>
    <t>Filtr dyskowy Capex 1" 130um - dostawa i montaż</t>
  </si>
  <si>
    <t>Trójnik kolektorowy 1" GW x GW x GZ - dostawa i montaż</t>
  </si>
  <si>
    <t>Nypel PP 1" - dostawa i montaż</t>
  </si>
  <si>
    <t>Zestaw pod sprężarkę - dostaw i montaż</t>
  </si>
  <si>
    <t>Zawór elektromagnetyczny PGV101GB 1" GW z regulatorem przepływu</t>
  </si>
  <si>
    <t>Sterownik ESP-TM2 12 WIFI - dostawa i montaż</t>
  </si>
  <si>
    <t>Czujnik opadu deszczu RSD-BEX - dostawa i montaż</t>
  </si>
  <si>
    <t>Konektor "DBM" maksymalnie do 3 przewodów 1,5 mm2 - dostawa i montaż</t>
  </si>
  <si>
    <t>Złączka do kabli UY2 2 wyjścia HB Pchełka Konektor - dostawa i montaż</t>
  </si>
  <si>
    <t>Kable elektryczny 6x2x0,5 mm - dostawa i montaż</t>
  </si>
  <si>
    <t>Oznakowanie taśmą z tworzywa sztucznego trasy orurowania - Teflon czerwony 12 mb / 12 mm</t>
  </si>
  <si>
    <t>Skrzynka Rain z zaworem 3/4"  z klapką - dostawa i montaż</t>
  </si>
  <si>
    <t>Kolanko PE GZ 32x3/4" - dostawa i montaż</t>
  </si>
  <si>
    <t>Szybkozłączka Aquacraft 5/8" - 3/4" zawór stopowy - dostawa i montaż</t>
  </si>
  <si>
    <t>Koncówka na kran Aquacraft 3/4" - dostawa i montaż</t>
  </si>
  <si>
    <t>Płukanie instalacji wodociągowej</t>
  </si>
  <si>
    <t>Próba szczelności instalacji wodociągowych z rur z tworzyw sztucznych</t>
  </si>
  <si>
    <t>Uruchomienie z regulacją autmatycznej instalacji nawadniania</t>
  </si>
  <si>
    <t>SST IT.6.01</t>
  </si>
  <si>
    <t>Urządzenia rozdzielcze (zestawy) o masie do 20 kg na fundamencie prefabrykowanym - szafka zewnętrzna BKT AluCab2 19" 22U; IP55 RAL7035 z pełnym wyposażeniem (m.in.:  - grzałka BKT TC4 Tajfun, 400W/230V AC; - Higroterma elektroniczna BKT EFT012; - System monitoringu warunków środowiskowych BKT EMS; - Wentylator)</t>
  </si>
  <si>
    <t>Montaż wyposażenia szaf - urządzenie aktywne - Switch przemysłowy Antaira LMP-1202G-SFP Series 12x POE+ lub równoważny</t>
  </si>
  <si>
    <t>Montaż wyposażenia szaf - urządzenie aktywne - Przełącznica światłowodowa 19" Rack, 12xSC/APC duplex 24 pigtail z kasetami, pigtailami i adapterami</t>
  </si>
  <si>
    <t>Montaż wyposażenia szaf - urządzenie aktywne - Mediakonwerter światłowodowy 1x10/1000TX (RJ-45) + 1x1000FX (SFP) z zasilaczem</t>
  </si>
  <si>
    <t>Aparaty elektryczne o masie do 20 kg - zasilacz UPS 1f 3kVA</t>
  </si>
  <si>
    <t>Montaż wyposażenia szaf - Listwa zasilająca 19" 5-gniazd 230V AC</t>
  </si>
  <si>
    <t>kpl.</t>
  </si>
  <si>
    <t>Budowa kanalizacji kablowej z rur PCW w gr.kat.III, 1 warstw.w ciągu kan., 1 rur.w warstwie, 1 otw.w ciągu kan. - Rura osłonowa HDPE fi 32/2,9mm</t>
  </si>
  <si>
    <t>Budowa kanalizacji kablowej z rur PCW w gr.kat.III, 1 warstw.w ciągu kan., 2 rur.w warstwie, 2 otw.w ciągu kan. - Rura osłonowa HDPE fi 110/6,3</t>
  </si>
  <si>
    <t>Budowa studni kablowych prefabrykowanych magistralnych SK-12/1 monolitycznych w gruncie kat.III - Studnia kablowa SKO-2 z ramą</t>
  </si>
  <si>
    <t>stud.</t>
  </si>
  <si>
    <t>SST B.4.01</t>
  </si>
  <si>
    <t>Pokrywy telekomunikacyjne do zabruku</t>
  </si>
  <si>
    <t>Montaż elementów mechanicznej ochrony przed ingerencją osób nieuprawnionych w studniach kablowych, pokrywa dodatkowa wraz z zamkiem</t>
  </si>
  <si>
    <t>Uszczelnianie przepustów materiałami uszczelniającymi</t>
  </si>
  <si>
    <t>otw.</t>
  </si>
  <si>
    <t>Budowa kanalizacji kablowej z rur PCW w gr.kat.III, 1 warstw.w ciągu kan., 1 rur.w warstwie, 1 otw.w ciągu kan. - mikrokanalizacja fi 12mm</t>
  </si>
  <si>
    <t>Montaż stelaży zapasów kabla światłowodowego</t>
  </si>
  <si>
    <t>Wciąganie kabli światłowod.do kanal.wtórnej z rur bez warstwy poślizg.z linką wciagarką mechan.z rejestratorem siły - kabel światłowodowy Z-XOTKtsd 24J</t>
  </si>
  <si>
    <t>km</t>
  </si>
  <si>
    <t>Wciąganie kabli światłowod.do kanal.wtórnej z rur bez warstwy poślizg.z linką wciagarką mechan.z rejestratorem siły - kabel światłowodowy Z-XOTKtsd 6J</t>
  </si>
  <si>
    <t>P/analogię - Układanie folii kalandrowanej koloru pomarańczowego</t>
  </si>
  <si>
    <t>Pomiary reflektometryczne linii światłowodowych na bębnach z kabla (1 zmierz.światłow.)</t>
  </si>
  <si>
    <t>odc.</t>
  </si>
  <si>
    <t>Pomiary reflektometryczne linii światłowodowych na bębnach z kabla (każdy nast.zmierz.światłow.)</t>
  </si>
  <si>
    <t>Pomiary reflektometryczne linii światłowodowych montażowe z kabla (1 zmierz.światłow.)</t>
  </si>
  <si>
    <t>Pomiary reflektometryczne linii światłowodowych montażowe z kabla (każdy nast. zmierz.światłow.)</t>
  </si>
  <si>
    <t>Pomiary tłumienności optycznej linii światłowodowych metodą transmisyjną łącznie z innymi pomiarami /1 zmierzony światłow.</t>
  </si>
  <si>
    <t>Pomiary tłumienności optycznej linii światłowodowych metodą transmisyjną łącznie z innymi pomiarami /każdy nast.zmierzony światłow.</t>
  </si>
  <si>
    <t>Pomiary tłumienności odbicia wstecznego (reflektancji) złączek światłowodowych łącznie z innymi pomiarami /1 zmierzony światłow.</t>
  </si>
  <si>
    <t>zakończ.</t>
  </si>
  <si>
    <t>Pomiary tłumienności odbicia wstecznego (reflektancji) złączek światłowodowych łącznie z innymi pomiarami /każdy nast.zmierzony światłow.</t>
  </si>
  <si>
    <t>Mechaniczne wciąganie kabla o śr. do 30 mm w powłoce termoplast. do kanaliz.kablow.w otwór wolny - kabel S/FTP 4x2x0,8 kat. 6A</t>
  </si>
  <si>
    <t>Pomiary końcowe prądem stałym kabla o 10 parach</t>
  </si>
  <si>
    <t>Pomiary tłumienności skutecznej przy jednej częstotliwości kabla o 10 parach</t>
  </si>
  <si>
    <t>Pomiary tłumienności zbliżno- i zdalnoprzenikowej przy jednej częstotliwości kabla o 10 parach</t>
  </si>
  <si>
    <t>Wykopy ręczne o głębok.do 1.5 m w gruncie kat. III wraz z zasypaniem dla słupow oświetleniowych</t>
  </si>
  <si>
    <t>Montaż i stawianie słupów oświetleniowych o masie do 480 kg - słup stalowy o przekroju zamkniętym okrągły h=5m, ocynkowany na fundamencie prefabrykowanym</t>
  </si>
  <si>
    <t>P/analogię - Rury winidurowe o śr.do 37 mm układane n.t. na podłożu innym niż beton - rura RHDPE 32/2,9mm</t>
  </si>
  <si>
    <t>Mechaniczne wciąganie kabla o śr. do 30 mm w powłoce termoplast. do rur - kabel S/FTP 4x2x0,5 kat. 6A PoE</t>
  </si>
  <si>
    <t>P/analogię - Aparaty elektryczne o masie do 2.5 kg - Wtyk RJ-45 ekranowany FTP kat.6</t>
  </si>
  <si>
    <t>Układanie poziomego okablowania strukturalnego - odcinek pionowy, 1 kabel miedziany - Patchcord 4x2x0,8, kat. 6A, l=1,0 m</t>
  </si>
  <si>
    <t>P/analogię - Montaż wysięgników na słupie - wysięgnik do montażu kamery na słupie</t>
  </si>
  <si>
    <t>Montaż elementów systemu telewizji użytkowej - Kamera Dahua SD6C230U-HNI (PTZ)</t>
  </si>
  <si>
    <t>Montaż elementów systemu telewizji użytkowej - Kamera Dahua DH-IPC-HFW5442E-Z4E</t>
  </si>
  <si>
    <t>Oprogramowanie i licencje kamerowe</t>
  </si>
  <si>
    <t>P/analogię - Demontaż istniejącej kanalizacji kablowej</t>
  </si>
  <si>
    <t>P/analogię - Demontaż istniejących studni kablowych</t>
  </si>
  <si>
    <t>SST IE.5.01</t>
  </si>
  <si>
    <t>Kopanie rowów dla kabli w sposób mechaniczny w gruncie kat. III-IV -- wykop  0,8 x 0,4 x 57 m</t>
  </si>
  <si>
    <t>Złącza kablowe i urządzenia samoczynnego załączania rezerwy -- montaż ZK (wg. rys.)</t>
  </si>
  <si>
    <t>Wykopy pionowe ręczne dla urządzenia przeciskowego wraz z jego zasypaniem, grunt nienawodniony, kategorii III-IV</t>
  </si>
  <si>
    <t>Przewierty mechaniczne dla rur pod obiektami, rura do Fi 100 mm (pierwsza w wiązce) -- przecisk + rura SRS-160</t>
  </si>
  <si>
    <t>Ułożenie rur osłonowych PVC do Fi 140 mm -- rura osłonowa DVK-160</t>
  </si>
  <si>
    <t>Układanie kabli o masie do 1.0 kg/m w budynkach, budowlach lub na estakadach bez mocowania - Kabel NAY2Y-j 4x150 w rurze osłonowej</t>
  </si>
  <si>
    <t>Mufy z tworzyw termokurczliwych przelotowe na kablach energetycznych wielożyłowych o izolacji i powłoce z tworzyw sztucznych w rowach kablowych, kabel o przekroju żył do 70 mm2 -- JLP-CX</t>
  </si>
  <si>
    <t>Zarobienie na sucho końca kabla 5-żyłowego o przekroju żył do 400 mm2 na napięcie do 1 kV o izolacji i powłoce z tworzyw sztucznych</t>
  </si>
  <si>
    <t>Zasypywanie rowów dla kabli wykonanych mechanicznie w gruncie kat. III-IV</t>
  </si>
  <si>
    <t>Badania i pomiary instalacji uziemiającej, piorunochronnej i skuteczności zerowania, uziemienie ochronne lub robocze (każdy następny pomiar)</t>
  </si>
  <si>
    <t>Badania i pomiary instalacji uziemiającej, piorunochronnej i skuteczności zerowania, skuteczność zerowania (pierwszy pomiar)</t>
  </si>
  <si>
    <t>Badania i pomiary instalacji uziemiającej, piorunochronnej i skuteczności zerowania, skuteczność zerowania (każdy następny pomiar)</t>
  </si>
  <si>
    <t>Badanie linii kablowej N.N.- kabel 4-żyłowy</t>
  </si>
  <si>
    <t>Kopanie rowów dla kabli w sposób mechaniczny w gruncie kat. III-IV -- wykop  0,8 x 0,4 x 831 m</t>
  </si>
  <si>
    <t>Ułożenie rur osłonowych PVC do Fi 140 mm -- rura osłonowa DVK-50</t>
  </si>
  <si>
    <t>Układanie kabli o masie do 1.0 kg/m w budynkach, budowlach lub na estakadach bez mocowania - Kabel YKXS 3x2,5 w rurze osłonowej</t>
  </si>
  <si>
    <t>Układanie kabli o masie do 1.0 kg/m w budynkach, budowlach lub na estakadach bez mocowania - Kabel YKXS 5x10 w rurze osłonowej</t>
  </si>
  <si>
    <t>Układanie kabli o masie do 1.0 kg/m w budynkach, budowlach lub na estakadach bez mocowania - Kabel YKXS 5x6 w rurze osłonowej</t>
  </si>
  <si>
    <t>Montaż i stawianie stacji zasilania podziemnego ZK3 typu L (złącza podziemne dla automatyki słupków)</t>
  </si>
  <si>
    <t>Montaż i stawianie stacji zasilania podziemnego ZK2 typu L (złącze podziemne - scena)</t>
  </si>
  <si>
    <t>Montaż i stawianie stacji zasilania podziemnego ZK1 typu XL (złącza podziemne z przyłączem wody)</t>
  </si>
  <si>
    <t>Montaż i stawianie słupków atomatycznych wraz z atomatyką</t>
  </si>
  <si>
    <t>Kopanie rowów dla kabli w sposób mechaniczny w gruncie kat. III-IV -- wykop  0,8 x 0,4 x 593 m</t>
  </si>
  <si>
    <t>Układanie uziomów w rowach kablowych</t>
  </si>
  <si>
    <t>Mechaniczne pogrążanie uziomów pionowych prętowych, kategoria gruntu III</t>
  </si>
  <si>
    <t>Przewierty mechaniczne dla rur pod obiektami, rura do Fi 100 mm (pierwsza w wiązce) -- przecisk + rura SRS-50</t>
  </si>
  <si>
    <t>Układanie kabli o masie do 1.0 kg/m w budynkach, budowlach lub na estakadach bez mocowania - Kabel YAKY 4x35 w słupach, w złączu</t>
  </si>
  <si>
    <t>Układanie kabli o masie do 1.0 kg/m w budynkach, budowlach lub na estakadach bez mocowania - Kabel YAKY 4x35 w rurze osłonowej</t>
  </si>
  <si>
    <t>Montaż przewodów do opraw oświetleniowych - wciąganie w słupy, rury osłonowe i wysięgniki przy wysokości latarń do 10 m - przewody kabelkowe</t>
  </si>
  <si>
    <t>kpl.przew.</t>
  </si>
  <si>
    <t>Wykopy ręczne o głębok.do 1.5 m w gruncie kat. III wraz z zasypaniem dla słupów oświetleniowych</t>
  </si>
  <si>
    <t>Montaż fundamentu prefabrykowanego dla latarni Lw1</t>
  </si>
  <si>
    <t>Montaż fundamentu prefabrykowanego dla latarni Lw2</t>
  </si>
  <si>
    <t>Montaż fundamentu prefabrykowanego dla latarni Lwn</t>
  </si>
  <si>
    <t>Montaż fundamentu prefabrykowanego dla latarni Ln1</t>
  </si>
  <si>
    <t>Montaż fundamentu prefabrykowanego słupa iluminacji</t>
  </si>
  <si>
    <t>Montaż i stawianie słupów oświetleniowych o masie do 100 kg - Ln1 adaptacja istniejących latarni po renowacji</t>
  </si>
  <si>
    <t>Montaż i stawianie słupów oświetleniowych o masie do 100 kg - LW1 (słup, podwójny wysięgnik głowica x2, oprawa x2)</t>
  </si>
  <si>
    <t>Montaż i stawianie słupów oświetleniowych o masie do 100 kg - LW1 adaptacja istniejących latarni po renowacji</t>
  </si>
  <si>
    <t>Montaż i stawianie słupów oświetleniowych o masie do 100 kg - LW2 adaptacja istniejących latarni po renowacji</t>
  </si>
  <si>
    <t>Montaż i stawianie słupów oświetleniowych o masie do 100 kg -  LW2 adaptacja istniejących latarni po renowacji wraz z doprowadzeniem zasialnia na potrzeby iluminacji elewacji w nową lokalizacje słupów ok 60 mb)</t>
  </si>
  <si>
    <t>Montaż i stawianie słupów oświetleniowych o masie do 100 kg -  Lwn (słup drewniany z elementami stalowymi)</t>
  </si>
  <si>
    <t>Montaż i stawianie słupów oświetleniowych o masie do 100 kg - wymiana słupa illuminancji wraz z poprzeczkami pod naświetlacze</t>
  </si>
  <si>
    <t>Montaż opraw oświetlenia zewnętrznego, na wysięgniku - montaż opraw stylizowanych za źródłem światła LED na latarniach Lwn</t>
  </si>
  <si>
    <t>Montaż opraw oświetlenia zewnętrznego, na wysięgniku - wymiana żródeł światła LED w istniejących lampach Lw1, Lw2, Ln1</t>
  </si>
  <si>
    <t>Wykonanie powłok malarskich akrylowych istniejących latarni przeznaczonych do adaptacji</t>
  </si>
  <si>
    <t>Budowa studni prefabrykowanych SKR-1 w gruncie kategorii III - Studnia SKR-1</t>
  </si>
  <si>
    <t>Pokrywy studni SKR-1 do zabruku</t>
  </si>
  <si>
    <t>SST TF.8.01</t>
  </si>
  <si>
    <t>Reduktor ciśnienia 1"</t>
  </si>
  <si>
    <t>Zmiękczacz</t>
  </si>
  <si>
    <t>Sól</t>
  </si>
  <si>
    <t>Agregat mgły wodnej 1,5kW III faz.</t>
  </si>
  <si>
    <t>Dysza INOX</t>
  </si>
  <si>
    <t>Okablowanie urządzeń w pomieszczeniu maszynowni</t>
  </si>
  <si>
    <t>Szafa sterująco - zasilająca</t>
  </si>
  <si>
    <t>Próby, rozruch instalacji, szkolenia, instrukcje obsługi</t>
  </si>
  <si>
    <t>SST P.7.02</t>
  </si>
  <si>
    <t>Połączenia rur z polietylenu o śr. 225 mm za pomocą kształtek elektrooporowych - elektromufa</t>
  </si>
  <si>
    <t>Połączenia rur z polietylenu o śr. 225 mm za pomocą kształtek elektrooporowych - trójnik siodłowy z nawiertką PE Dn225/63 mm</t>
  </si>
  <si>
    <t>Montaż kształtek ciśnieniowych PE, PEHD o połączeniach zgrzewano-kołnierzowych (tuleje kołnierzowe na luźny kołnierz) o śr.zewnętrznej do 90 mm - tuleja kołnierzowa 63/50mm</t>
  </si>
  <si>
    <t>Połączenia rur z polietylenu o śr. 63 mm za pomocą kształtek elektrooporowych - mufa</t>
  </si>
  <si>
    <t>Połączenia rur z polietylenu o śr. 225 mm za pomocą kształtek elektrooporowych - redukcja 225/180mm</t>
  </si>
  <si>
    <t>Połączenia rur z polietylenu o śr. 180 mm za pomocą kształtek elektrooporowych - mufa</t>
  </si>
  <si>
    <t>Włączenie  się do czynnych gazociągów (wykonanie Gazowni)</t>
  </si>
  <si>
    <t>Oznakowanie trasy gazociągu ułożonego w ziemi taśmą z tworzywa sztucznego</t>
  </si>
  <si>
    <t>Dwukrotne czyszczenie wnętrza rurociągów za pomocą miękkich tłoków gąbczastych</t>
  </si>
  <si>
    <t>Kształtki stalowe o śr. nominalnej 200 mm -  Zaślepka  stal Dn200mm</t>
  </si>
  <si>
    <t>Kształtki stalowe o śr. nominalnej 50 mm -  Zaślepka  stal Dn50mm</t>
  </si>
  <si>
    <t>SST P.7.01</t>
  </si>
  <si>
    <t>Uszczelnianie końców rur ochronnych o śr. nominalnej 300 mm   - manszeta 450/300mm</t>
  </si>
  <si>
    <t>Przejście przez ściany  -Tuleja PCV fi 110mm</t>
  </si>
  <si>
    <t>Przejście przez ściany  -Tuleja PCV fi 160mm</t>
  </si>
  <si>
    <t>Przejście przez ściany  -Tuleja PCV fi 200mm</t>
  </si>
  <si>
    <t>Przejście przez ściany   - łącznik do wmurowania żelbetowy Dn 400mm</t>
  </si>
  <si>
    <t>Przejście przez ściany   - łącznik do wmurowania żelbetowy.Dn 500mm</t>
  </si>
  <si>
    <t>Zasuwa burzowa o śr. 150 mm  -klapa zwrotna dn160mm</t>
  </si>
  <si>
    <t>Kształtki PVC kanalizacyjne jednokielichowe łączone na wcisk o śr. zewn. 110 mm - kolano 30°</t>
  </si>
  <si>
    <t>Kształtki PVC kanalizacyjne jednokielichowe łączone na wcisk o śr. zewn. 110 mm - kolano 90°</t>
  </si>
  <si>
    <t>Kształtki PVC kanalizacyjne jednokielichowe łączone na wcisk o śr. zewn. 160 mm - kolano 15°</t>
  </si>
  <si>
    <t>Kształtki PVC kanalizacyjne jednokielichowe łączone na wcisk o śr. zewn. 160 mm - kolano 30°</t>
  </si>
  <si>
    <t>Kształtki PVC kanalizacyjne jednokielichowe łączone na wcisk o śr. zewn. 160 mm - kolano 45°</t>
  </si>
  <si>
    <t>Kształtki PVC kanalizacyjne jednokielichowe łączone na wcisk o śr. zewn. 160 mm - kolano 67°</t>
  </si>
  <si>
    <t>Kształtki PVC kanalizacyjne jednokielichowe łączone na wcisk o śr. zewn. 160 mm - kolano 90°</t>
  </si>
  <si>
    <t>Kształtki PVC kanalizacyjne jednokielichowe łączone na wcisk o śr. zewn. 160 mm - kolano drenarskie  90°</t>
  </si>
  <si>
    <t>Kształtki PVC kanalizacyjne jednokielichowe łączone na wcisk o śr. zewn. 200 mm - kolano 45°</t>
  </si>
  <si>
    <t>Kształtki PVC kanalizacyjne jednokielichowe łączone na wcisk o śr. zewn. 110 mm  - Zaślepka  PVC   110mm</t>
  </si>
  <si>
    <t>Kształtki PVC kanalizacyjne jednokielichowe łączone na wcisk o śr. zewn. 200 mm - Zaślepka  PVC   200mm</t>
  </si>
  <si>
    <t>Kształtki PVC kanalizacyjne jednokielichowe łączone na wcisk o śr. zewn. 160 mm - Trójnik PVC 45st. Dn 160/160mm</t>
  </si>
  <si>
    <t>Kształtki PVC kanalizacyjne jednokielichowe łączone na wcisk o śr. zewn. 160 mm - Trójnik PVC 90st. Dn 160/160mm</t>
  </si>
  <si>
    <t>Kształtki PVC kanalizacyjne jednokielichowe łączone na wcisk o śr. zewn. 315 mm - Trójnik 45st. PVC Dn 315/160mm</t>
  </si>
  <si>
    <t>Kształtki PVC kanalizacyjne jednokielichowe łączone na wcisk o śr. zewn. 315 mm - Trójnik 90st. PVC Dn 315/160mm</t>
  </si>
  <si>
    <t>Kształtki PVC kanalizacyjne jednokielichowe łączone na wcisk o śr. zewn. 315 mm - Trójnik PVC 45st. Dn 315/200mm</t>
  </si>
  <si>
    <t>Kształtki PVC kanalizacyjne jednokielichowe łączone na wcisk o śr. zewn. 315 mm - Trójnik 90st. PVC Dn 315/200mm</t>
  </si>
  <si>
    <t>Kształtka siodłowa  na rury żelbetowe  Dn 400/160mm - przyłącze siodłowe z przegubem kulowym Dn 400/160mm</t>
  </si>
  <si>
    <t>Kształtka siodłowa  na rury żelbetowe  Dn 500/160mm - przyłącze siodłowe z przegubem kulowym Dn 500/160mm</t>
  </si>
  <si>
    <t>Kształtka siodłowa  na rury żelbetowe  Dn 500/200mm - przyłącze siodłowe z przegubem kulowym Dn 500/200mm</t>
  </si>
  <si>
    <t>Kształtki PVC kanalizacyjne jednokielichowe łączone na wcisk o śr. zewn. 160 mm - Redukcja PVC rury drenarskiej Dn 160/125mm</t>
  </si>
  <si>
    <t>Kształtki PVC kanalizacyjne jednokielichowe łączone na wcisk o śr. zewn. 160 mm - Redukcja PVC Dn 160/110mm</t>
  </si>
  <si>
    <t>Kształtki PVC kanalizacyjne  o śr. zewn. 160 mm  -  złącze elastyczne (rura-rura) do połączenia rożnych materiałów Dn 150mm</t>
  </si>
  <si>
    <t>Kształtki PVC kanalizacyjne  o śr. zewn. 200 mm  -  złącze elastyczne (rura-rura) do połączenia rożnych materiałów Dn 200mm</t>
  </si>
  <si>
    <t>Kształtki PVC kanalizacyjne jednokielichowe łączone na wcisk o śr. zewn. 110 mm - czyszczak PVC</t>
  </si>
  <si>
    <t>Demontaż kominów włazowych - pokrywy nadstudzienne żelbetowe z pierścieniem odciążającym i włazem o śr. 120 cm</t>
  </si>
  <si>
    <t>Kominy włazowe z kręgów betonowych - pokrywa nastudzienna z pierścieniem odciążającym i włazem o śr.1150/600 mm  - montaż pokrywy z odzysku</t>
  </si>
  <si>
    <t>Próba szczelności kanałów rurowych o śr. nom. 110 mm</t>
  </si>
  <si>
    <t>Próba szczelności kanałów rurowych o śr. nom. 160 mm</t>
  </si>
  <si>
    <t>Próba szczelności kanałów rurowych o śr.nom. 200 mm</t>
  </si>
  <si>
    <t>Próba szczelności kanałów rurowych o śr. nom. 300 mm</t>
  </si>
  <si>
    <t>Próba szczelności kanałów rurowych o śr. nom. 400 mm</t>
  </si>
  <si>
    <t>Próba szczelności kanałów rurowych o śr. nom. 500 mm</t>
  </si>
  <si>
    <t>Uszczelnianie końców rur ochronnych o śr. nominalnej 200 mm - manszeta 200/100mm</t>
  </si>
  <si>
    <t>Kształtki żeliwne ciśnieniowe kielichowe uszczelniane uszczelką blokowaną o śr. 100 mm - Trójnik redukcyjny kielichowo-kołnierzowy 100/80mm żel</t>
  </si>
  <si>
    <t>Zasuwa kołnierzowa długa+przedłużenie teleskopowe trzpienia+skrzynka uliczna Dn 100mm</t>
  </si>
  <si>
    <t>Zasuwa kołnierzowa długa+przedłużenie teleskopowe trzpienia+skrzynka uliczna Dn 80mm</t>
  </si>
  <si>
    <t>Zasuwa kołnierzowa długa+przedłużenie teleskopowe trzpienia+skrzynka uliczna Dn 50mm</t>
  </si>
  <si>
    <t>Zasuwa do przyłączy domowych z gwintami wew. i zewn.+przedłużenie teleskopowe trzpienia+skrzynka uliczna 1 " + Elektromufa, przejście PE/mosiądz z gwintem zewnętrznym z zaciskami montażowymi 1"/32</t>
  </si>
  <si>
    <t>Montaż kształtek ciśnieniowych PE, PEHD o połączeniach zgrzewano-kołnierzowych (tuleje kołnierzowe na luźny kołnierz) o śr.zewnętrznej do 90 mm - tuleja koł. 90/80mm</t>
  </si>
  <si>
    <t>Montaż kształtek ciśnieniowych PE, PEHD o połączeniach zgrzewano-kołnierzowych (tuleje kołnierzowe na luźny kołnierz) o śr.zewnętrznej do 90 mm - tuleja koł. 63/50mm</t>
  </si>
  <si>
    <t>Sieci wodociągowe - połączenie rur polietylenowych ciśnieniowych PE, PEHD za pomocą kształtek elektrooporowych o śr. zewn. 90 mm - mufa</t>
  </si>
  <si>
    <t>złącz.</t>
  </si>
  <si>
    <t>Sieci wodociągowe - połączenie rur polietylenowych ciśnieniowych PE, PEHD za pomocą kształtek elektrooporowych o śr. zewn. 63 mm  - mufa</t>
  </si>
  <si>
    <t>Sieci wodociągowe - połączenie rur polietylenowych ciśnieniowych PE, PEHD za pomocą kształtek elektrooporowych o śr. zewn. 32 mm  - mufa</t>
  </si>
  <si>
    <t>Hydranty pożarowe nadziemne o śr. 80 mm z zabezpieczeniem przed złamaniem - hydrant staromiejski</t>
  </si>
  <si>
    <t>Kształtki żeliwne ciśnieniowe kołnierzowe o śr. 100 mm - Prostka żel.  jednokołnierzowa L=50cm</t>
  </si>
  <si>
    <t>Kształtki żeliwne ciśnieniowe kołnierzowe o śr. 80 mm - Prostka żel.  jednokołnierzowa L=100cm</t>
  </si>
  <si>
    <t>Kształtki żeliwne ciśnieniowe kołnierzowe o śr. 80 mm - Prostka żel.  jednokołnierzowa L=50cm</t>
  </si>
  <si>
    <t>Kształtki żeliwne ciśnieniowe kielichowe uszczelniane uszczelką blokowaną  o śr. 100 mm - Kieliszek żel.</t>
  </si>
  <si>
    <t>Kształtki żeliwne ciśnieniowe kielichowe uszczelniane uszczelką blokowaną  o śr. 80 mm - kształtka kielichowo-kołnierzowa (kieliszek żel. E)</t>
  </si>
  <si>
    <t>Kształtki żeliwne ciśnieniowe kielichowe uszczelniane uszczelką blokowaną o śr. 100 mm-  Łuk kielichowy 90°</t>
  </si>
  <si>
    <t>Kształtki żeliwne ciśnieniowe kielichowe uszczelniane uszczelką blokowaną o śr. 100 mm - Łuk kielichowy 45°</t>
  </si>
  <si>
    <t>Kształtki żeliwne ciśnieniowe kielichowe uszczelniane uszczelką blokowaną o śr. 100 mm - Łuk kielichowy 30°</t>
  </si>
  <si>
    <t>Kształtki żeliwne ciśnieniowe kielichowe blokowaną o śr. 100 mm - Łuk kielichowy 22,5°</t>
  </si>
  <si>
    <t>Kształtki żeliwne ciśnieniowe kielichowe uszczelniane uszczelką blokowaną o śr. 100 mm-  Łuk kielichowy 11,25°</t>
  </si>
  <si>
    <t>Kształtki żeliwne ciśnieniowe kielichowe uszczelniane uszczelką blokowaną o śr. 80 mm - Łuk kielichowy 45°</t>
  </si>
  <si>
    <t>Kształtki żeliwne ciśnieniowe kielichowe uszczelniane uszczelką blokowaną o śr. 80 mm - Łuk kielichowy 30°</t>
  </si>
  <si>
    <t>Kształtki żeliwne ciśnieniowe kielichowe uszczelniane uszczelką blokowaną o śr. 80 mm - Łuk kielichowy 22,5°</t>
  </si>
  <si>
    <t>Kształtki żeliwne ciśnieniowe kielichowe uszczelniane uszczelką blokowaną o śr. 80 mm - Łuk kielichowy 11,25°</t>
  </si>
  <si>
    <t>Kształtki żeliwne ciśnieniowe kołnierzowe o śr. 100 mm - Kołnierz specjalny zabezpieczony przed przesunięciem do rur PE Dn 100mm</t>
  </si>
  <si>
    <t>Kształtki żeliwne ciśnieniowe kołnierzowe o śr. 100 mm - Kołnierz specjalny zabezpieczony przed przesunięciem do rur żeliwnych 100mm</t>
  </si>
  <si>
    <t>Kształtki żeliwne ciśnieniowe kołnierzowe o śr. 80 mm - Kołnierz specjalny zabezpieczony przed przesunięciem do rur żeliwnych 80mm</t>
  </si>
  <si>
    <t>Kształtki żeliwne ciśnieniowe kielichowe uszczelniane uszczelką blokowaną o śr. 100 mm - uniwersalna opaska do nawiercania rur żeliwnych z odejściem gwintowanym 100/1"</t>
  </si>
  <si>
    <t>Kształtki żeliwne ciśnieniowe kielichowe uszczelniane uszczelką blokowaną o śr. 150 mm - uniwersalna opaska do nawiercania rur żeliwnych z odejściem kołnierzowym 150/50</t>
  </si>
  <si>
    <t>Kształtki żeliwne ciśnieniowe kielichowe uszczelniane uszczelką blokowaną o śr. 80 mm - uniwersalna opaska do nawiercania rur żeliwnych z odejściem kołnierzowym 80/50</t>
  </si>
  <si>
    <t>Kształtki stalowe o śr. nominalnej 100 mm - uchwyt rury stalowej uniwersalny Dn110mm</t>
  </si>
  <si>
    <t>Połączenia rur z polietylenu o śr. 63 mm za pomocą kształtek elektrooporowych - elektrokolano 45°</t>
  </si>
  <si>
    <t>Połączenia rur z polietylenu o śr. 63 mm za pomocą kształtek elektrooporowych - elektrokolano 90°</t>
  </si>
  <si>
    <t>Połączenia rur z polietylenu o śr. 32 mm za pomocą kształtek elektrooporowych - elektrokolano 90°</t>
  </si>
  <si>
    <t>Połączenia rur z polietylenu o śr. 32 mm za pomocą kształtek elektrooporowych - elektrotrójnik</t>
  </si>
  <si>
    <t>Połączenia rur z polietylenu o śr. 32 mm za pomocą kształtek elektrooporowych - elektomufa, przejście PE/mosiądz z gwintem wewn. 32mm/1 " + uniwersalna złączka montażowa 1 "</t>
  </si>
  <si>
    <t>Połączenia rur z polietylenu o śr. 63 mm za pomocą kształtek elektrooporowych - elektomufa, przejście PE/mosiądz z gwintem wewn. 63mm/2" + uniwersalna złączka montażowa 2"</t>
  </si>
  <si>
    <t>Połączenia rur z polietylenu o śr. 63 mm za pomocą kształtek elektrooporowych - elektomufa, przejście PE/mosiądz z gwintem wewn. 63mm/1 1/4" + uniwersalna złączka montażowa 1 1/4"</t>
  </si>
  <si>
    <t>Połączenia rur z polietylenu o śr. 63 mm za pomocą kształtek elektrooporowych - elektomufa, przejście PE/mosiądz z gwintem wewn. 63mm/1" + uniwersalna złączka montażowa 1"</t>
  </si>
  <si>
    <t>Uniwersalna złączka zaciskowa do rur stalowych z odejściem gwintowanym   1 "</t>
  </si>
  <si>
    <t>Przejście przez ściany rurą ochronną stal. Dn 150mm + łańcuch</t>
  </si>
  <si>
    <t>Kształtki żeliwne ciśnieniowe kołnierzowe o śr. 80 mm -  Łuk kołnierzowy 90° żel. fi 80mm</t>
  </si>
  <si>
    <t>Zasuwy żeliwne klinowe owalne kołnierzowe bez obudowy o śr.80 mm + kółko ręczne</t>
  </si>
  <si>
    <t>Filtr siatkowy Dn 80mm boczny</t>
  </si>
  <si>
    <t>Kształtki żeliwne ciśnieniowe kołnierzowe o śr. 50 mm -  Króciec  żel.  dwukołnierzowy fi 50mm l= 40cm</t>
  </si>
  <si>
    <t>Kształtki żeliwne ciśnieniowe kołnierzowe o śr. 50 mm -  Króciec  żel.  dwukołnierzowy fi 50mm l= 25cm</t>
  </si>
  <si>
    <t>Kompensatory w rurociągach sieci wodociągowych o śr. 150 mm - Kompensator  gumowy Dn 50mm</t>
  </si>
  <si>
    <t>Montaż zaworów zwrotnych grzybkowych kołnierzowych o średnicy nominalnej 50 mm na ciśnienie nominalne do 1.6 MPa  - zawór zwrotny grzybkowy pełniący rolę antyskażeniowego Dn 50mm</t>
  </si>
  <si>
    <t>Kształtki żeliwne ciśnieniowe kołnierzowe o śr. 80 mm -  Kołnierz specjalny zabezpieczony przed przesunięciem do rur stalowych</t>
  </si>
  <si>
    <t>Zasuwa do przyłączy domowych obustronna z gwintami wew.+przedłużenie teleskopowe trzpienia+skrzynka uliczna 1 "</t>
  </si>
  <si>
    <t>Wspornik stalowy wkręcany na gwincie</t>
  </si>
  <si>
    <t>Połączenie rur polietylenowych ciśnieniowych PE, PEHD za pomocą kształtek elektrooporowych o śr. zewn. 63 mm - elektrotrójnik PE Dn 63mm równoprzelotowy</t>
  </si>
  <si>
    <t>Połączenia rur z polietylenu o śr. 63 mm za pomocą kształtek elektrooporowych - elektroredukcja 63/32mm</t>
  </si>
  <si>
    <t>Połączenia rur z polietylenu o śr. 32 mm za pomocą kształtek elektrooporowych - elektokolano 90°, przejście PE/mosiądz z gwintem wewn. 32mm/1 "</t>
  </si>
  <si>
    <t>Połączenie rur polietylenowych ciśnieniowych PE, PEHD za pomocą kształtek elektrooporowych o śr. zewn. 63 mm - elektrotrójnik PE Dn 32mm równoprzelotowy</t>
  </si>
  <si>
    <t>Przejście przez ściany studni dla rury PE Dn 32mm</t>
  </si>
  <si>
    <t>Przejście przez ściany studni dla rury PE Dn 63mm</t>
  </si>
  <si>
    <t>Płytki chodnikowe 35x35x5 pod zasuwy</t>
  </si>
  <si>
    <t>Układanie mieszanki betonowej w konstrukcjach - ławy fundamentowe, bloki oporowe - transport mieszanki betonowej japonkami bloki</t>
  </si>
  <si>
    <t>Oznakowanie trasy rurociągu na słupku betonowym</t>
  </si>
  <si>
    <t>Próba szczelności sieci wodociągowych z rur żeliwnych ciśnieniowych, o śr. nom.80- 100 mm</t>
  </si>
  <si>
    <t>Próba szczelności sieci wodociągowych z rur z tworzyw sztucznych (PE) o śr. nom. do 100 mm</t>
  </si>
  <si>
    <t>1.5. ISTNIEJĄCE UZBROJENIE DO LIKWIDACJI</t>
  </si>
  <si>
    <t>Zamulenie mieszanką betonową istn. wpustów</t>
  </si>
  <si>
    <t>Zamulenie mieszanką betonową istn. studni A6</t>
  </si>
  <si>
    <t>Kształtki kamionkowe kielichowe uszczelniane zaprawą cementową o śr. 200 mm -  Zaślepka  kamionka Dn200mm</t>
  </si>
  <si>
    <t>Kształtki kamionkowe kielichowe uszczelniane zaprawą cementową o śr. 150 mm  -  Zaślepka  kamionka Dn160mm</t>
  </si>
  <si>
    <t>Regulacja pionowa studzienek dla włazów kanałowych</t>
  </si>
  <si>
    <t>Regulacja  skrzynek ulicznych</t>
  </si>
  <si>
    <t>Demontaż hydrantu podziemnego o średnicy nominalnej 80 mm - regulacja hydrantu</t>
  </si>
  <si>
    <t>Kształtki żeliwne ciśnieniowe kielichowe -  Zaślepka  żeliwo Dn100mm</t>
  </si>
  <si>
    <t>Kształtki żeliwne ciśnieniowe kielichowe -  Zaślepka  żeliwo Dn80mm</t>
  </si>
  <si>
    <t>Kształtki stalowe o śr. nominalnej 125 mm -  Zaślepka  stal Dn125mm</t>
  </si>
  <si>
    <t>Kształtki stalowe o śr. nominalnej 32 mm -  Zaślepka  stal Dn32mm</t>
  </si>
  <si>
    <t>Kształtki PE na rurociągach PE o śr. zewn. rury 90 mm  -  Zaślepka PE Dn90mm</t>
  </si>
  <si>
    <t>ha</t>
  </si>
  <si>
    <t>Rowki w gruncie kategorii III-IV o wymiarach 40x40cm pod krawężniki i ławy krawężnikowe</t>
  </si>
  <si>
    <t>Zabezpieczenie istniejących sieci i przyłączy w trakcie korytowania oraz wykonania podbudowy dla projektowanych nawierzchni</t>
  </si>
  <si>
    <t>Warstwa wzmacniająca stabilizacja spoiwem hydraulicznym C3/4 dostarczona z wytwórni - 20cm</t>
  </si>
  <si>
    <t>Lp.</t>
  </si>
  <si>
    <t>Numer Specyfikacji Technicznej</t>
  </si>
  <si>
    <t>Wyszczególnienie elementów rozliczeniowych</t>
  </si>
  <si>
    <t>Jednostka</t>
  </si>
  <si>
    <t>Cena</t>
  </si>
  <si>
    <t>Nazwa</t>
  </si>
  <si>
    <t>Jedn.</t>
  </si>
  <si>
    <t>Wartość PLN 
bez VAT</t>
  </si>
  <si>
    <t>TABELA ELEMENTÓW ROZLICZENIOWYCH</t>
  </si>
  <si>
    <t>TOM II - ARCHITEKTURA</t>
  </si>
  <si>
    <t>SST B.4.02</t>
  </si>
  <si>
    <t>Budowa ogrodzenia ochronnego wokół drzew - przęsła zbudowane z prostokątnej rurowej ramy wypełnionej siatką stalową, wymiary ramy 2025x3450mm, wymiary oczka siatki 262x100 mm, grubość drutu fi 3,2x fi 3,2 mm, średnica rur fi 40 mm, fi 30 mm, zabezpieczenie ocynk, stopa betonowa ze zbrojeniem lub stopa pcv ciężka</t>
  </si>
  <si>
    <t>Tymczasowe przesunięcie ogrodzenia</t>
  </si>
  <si>
    <t>Zabezpieczenie drzew na okres wykonywania robót przez deskowanie</t>
  </si>
  <si>
    <t>Ścinanie piłą mechaniczną drzew o średnicy do 10cm</t>
  </si>
  <si>
    <t>Mechaniczne karczowanie pni o średnicy do 10cm</t>
  </si>
  <si>
    <t>Transport dłużyc na odległość do 2km</t>
  </si>
  <si>
    <t>Transport karpiny na odległość do 2km</t>
  </si>
  <si>
    <t>mp</t>
  </si>
  <si>
    <t>Transport gałęzi na odległość do 2km</t>
  </si>
  <si>
    <t>Krzewy do usunięcia ze wzgłędu na zły stan zdrowotny</t>
  </si>
  <si>
    <t>Krzewy do usunięcia ze wzgłędu na kolizji z planowaną inwestycją</t>
  </si>
  <si>
    <t>Oczyszczenie terenu po wykarczowaniu z drobnych gałęzi, korzeni, kory i wrzosu, z wywiezieniem</t>
  </si>
  <si>
    <t>Przesadzenie drzew poza teren inwestycji</t>
  </si>
  <si>
    <t>Wykopanie drzew młodszych z bryłą korzeniową w celu przesadzenia</t>
  </si>
  <si>
    <t>Sadzenie drzew młodszych w dołach o średnicy i głębokości 0,7m z całkowitą zaprawą dołów</t>
  </si>
  <si>
    <t>Przesadzenie krzewów poza teren inwestycji</t>
  </si>
  <si>
    <t>Wykopanie krzewów w celu przesadzenia poza teren inwestycji</t>
  </si>
  <si>
    <t>Sadzenie krzewów poza terenem inwestycji z całkowitą zaprawą dołów</t>
  </si>
  <si>
    <t>Przesadzenie krzewów na terenie inwestycji</t>
  </si>
  <si>
    <t>Dołowanie czasowe krzewów</t>
  </si>
  <si>
    <t>Prace pielęgnacyjne drzew</t>
  </si>
  <si>
    <t>Odmładzanie starszych drzew przeznaczonych do adaptacji</t>
  </si>
  <si>
    <t>Pielęgnacja drzew przeznaczonych do adaptacji</t>
  </si>
  <si>
    <t>Prace pielęgnacyjne krzewów</t>
  </si>
  <si>
    <t>Odmłodzenie krzewów przeznaczonych do adaptacji</t>
  </si>
  <si>
    <t>Pielęgnacja krzewów przeznaczonych do adaptacji</t>
  </si>
  <si>
    <t>Mechaniczne wydmuchiwanie szpadlem ciśnieniowym gleby na 30 do 60 cm</t>
  </si>
  <si>
    <t>Zebranie i złożenie zanieczyszczeń w pryzmy, wywóz gruzu i gleby z terenu inwestycji wraz z załadunkiem i wyładunkiem na terenie wysypiska</t>
  </si>
  <si>
    <t>Specjalne prace na istniejących drzewach - przycinanie korzeni przy stosowaniu ekranów przeciwkorzennych lub sieci w strefach ochronnych</t>
  </si>
  <si>
    <t>Owijanie pni drzew jutą</t>
  </si>
  <si>
    <t>Sadzenie drzew QUERCUS PALUSTRIS - forma wielopniowa, wysokość sadzonki 5-6 m, korona kształtuje się od wysokości 200 cm, 4 xp./5 xp., ilość pni min. 3, obwód najmniejszego pnia: min. 14-18 cm; średnica korony: 2-3 m; średnica bryły korzeniowej: 120-150 cm, grzybnia mikoryzowa dla Quercus palustris</t>
  </si>
  <si>
    <t>Sadzenie drzew QUERCUS PALUSTRIS -  forma wielopniowa, wysokość sadzonki 3,5-4 m, korona kształtuje się od wysokości 180 cm, 4 xp., ilość pni min. 3,  obwód  najmniejszego pnia: 12-14 cm; średnica korony: min. 1,5-2 m; średnica bryły korzeniowej: ok 100 cm, grzybnia mikoryzowa dla Quercus palustris</t>
  </si>
  <si>
    <t>Sadzenie drzew QUERCUS PALUSTRIS 'PENDULA' - forma wielopniowa, wysokość sadzonki 2.5-3 m, korona kształtuje się od wysokości 180 cm, 3 xp./4 xp.,  ilość pni min. 3, obwód najmniejszego pnia: 12-14 cm; średnica korony: 1-1,5 m; średnica bryły korzeniowej: ok 80 cm, grzybnia mikoryzowa dla Quercus palustris</t>
  </si>
  <si>
    <t>Sadzenie drzew LIQUIDAMBAR STYRACIFLUA 'WORPLESDON' -  forma jednopniowa, wysokość sadzonki 3,5-4 m, korona kształtuje się od wysokości 180 cm, 4 xp., obwód pnia: 25-30 cm, średnica korony: 1,5-2m; średnica bryły korzeniowej: ok 90 cm, grzybnia mikoryzowa dla Liquidambar styraciflua</t>
  </si>
  <si>
    <t>Sadzenie drzew  LIQUIDAMBAR STYRACIFLUA 'WORPLESDON'  - forma wielopniowa, wysokość sadzonki 3,5-4 m, korona kształtuje się od wysokości 180 cm, 4 xp., obwód najmniejszego pnia min. 12-14 cm, średnica korony: 1,5-2 m; średnica bryły korzeniowej: ok 100 cm, grzybnia mikoryzowa dla Liquidambar styraciflua</t>
  </si>
  <si>
    <t>Sadzenie drzew  LIQUIDAMBAR STYRACIFLUA 'WORPLESDON'  - forma wielopniowa, wysokość sadzonki 2,5-3 m, korona kształtuje się od wysokości 180 cm, 3 xp./4 xp., obwód najmniejszego pnia min. 12-14 cm, średnica korony: 1-1,5 m; średnica bryły korzeniowej: ok 80 cm, grzybnia mikoryzowa dla Liquidambar styraciflua</t>
  </si>
  <si>
    <t>Zabezpieczenie sadzonych drzew palikami, stężonymi poprzeczkami, pień drzewa zabezpieczony taśmą filcową i przywiązany za pomocą taśmy technicznej nośnej</t>
  </si>
  <si>
    <t>Obsadzenie kwietników krzewami okrywowymi - Euonymus fortunei 'Coloratus' - C3, min. 5 pędów, wys. min. 30 cm</t>
  </si>
  <si>
    <t>Sadzenie krzewów żywopłotowych - Taxus x media 'Hillii' - C5, do żywopłotu, wys. min. 40 cm</t>
  </si>
  <si>
    <t>Obsadzenie kwietników bylinami w ilości 1szt/m2 - Eupatorium maculatum 'Purple Bush' - C2</t>
  </si>
  <si>
    <t>Obsadzenie kwietników bylinami w ilości 3szt/m2 - Cimicifuga racemosa 'Pink Spike' - C2</t>
  </si>
  <si>
    <t>Obsadzenie kwietników bylinami w ilości 3szt/m2 - Eupatorium maculatum 'Purple Bush' - C2</t>
  </si>
  <si>
    <t>Obsadzenie kwietników bylinami w ilości 5szt/m2 - Achnatherum calamagrostis - C2</t>
  </si>
  <si>
    <t>Obsadzenie kwietników bylinami w ilości 5szt/m2 - Calamagrostis brachytricha - C2</t>
  </si>
  <si>
    <t>Obsadzenie kwietników bylinami w ilości 5szt/m2 - Carex grayi - C2</t>
  </si>
  <si>
    <t>Obsadzenie kwietników bylinami w ilości 5szt/m2 - Deschampsia cespitosa - C2</t>
  </si>
  <si>
    <t>Obsadzenie kwietników bylinami w ilości 5szt/m2 - Helleborus × hybridus 'Glenda's gloss' - C1</t>
  </si>
  <si>
    <t>Obsadzenie kwietników bylinami w ilości 5szt/m2 - Juncus effusus - C2</t>
  </si>
  <si>
    <t>Obsadzenie kwietników bylinami w ilości 5szt/m2 - Panicum virgatum 'Shenandoah' - C2</t>
  </si>
  <si>
    <t>Obsadzenie kwietników bylinami w ilości 5szt/m2 - Stachys officinalis 'Hummelo' - C2</t>
  </si>
  <si>
    <t>Obsadzenie kwietników bylinami w ilości 5szt/m2 - Veronicastrum virginicum 'Pink Glow' - C1</t>
  </si>
  <si>
    <t>Obsadzenie kwietników bylinami w ilości 6szt/m2 - Dicentra spectabilis 'Alba' - C2</t>
  </si>
  <si>
    <t>Obsadzenie kwietników bylinami w ilości 6szt/m2 - Echium vulgare - C1,5</t>
  </si>
  <si>
    <t>Obsadzenie kwietników bylinami w ilości 6szt/m2 - Festuca mairei - C2</t>
  </si>
  <si>
    <t>Obsadzenie kwietników bylinami w ilości 6szt/m2 - Geranium phaeum 'Raven'  - C2</t>
  </si>
  <si>
    <t>Obsadzenie kwietników bylinami w ilości 6szt/m2 - Iris barbata-media - C2</t>
  </si>
  <si>
    <t>Obsadzenie kwietników bylinami w ilości 6szt/m2 - Lythrum salicaria 'Lady Sackville' - C2</t>
  </si>
  <si>
    <t>Obsadzenie kwietników bylinami w ilości 6szt/m2 - Persicaria amplexicaulis 'Firetail' - C2</t>
  </si>
  <si>
    <t>Obsadzenie kwietników bylinami w ilości 6szt/m2 - Persicaria bistorta - C2</t>
  </si>
  <si>
    <t>Obsadzenie kwietników bylinami w ilości 6szt/m2 - Sedum 'Matrona' - C2</t>
  </si>
  <si>
    <t>Obsadzenie kwietników bylinami w ilości 6szt/m2 - Stipa tenuissima 'Pony tails' - C2</t>
  </si>
  <si>
    <t>Obsadzenie kwietników bylinami w ilości 7szt/m2 - Anaphalis margaritacea 'Neuschnee' - P9</t>
  </si>
  <si>
    <t>Obsadzenie kwietników bylinami w ilości 7szt/m2 - Echinacea purpurea 'Alba' - C2</t>
  </si>
  <si>
    <t>Obsadzenie kwietników bylinami w ilości 7szt/m2 - Eryngium amethystinum - P9</t>
  </si>
  <si>
    <t>Obsadzenie kwietników bylinami w ilości 7szt/m2 - Eryngium planum 'Blue Hobbit' - C1,5</t>
  </si>
  <si>
    <t>Obsadzenie kwietników bylinami w ilości 7szt/m2 - Euphorbia amygdaloides 'Purpurea' - C2</t>
  </si>
  <si>
    <t>Obsadzenie kwietników bylinami w ilości 7szt/m2 - Euphorbia polychroma - C2</t>
  </si>
  <si>
    <t>Obsadzenie kwietników bylinami w ilości 7szt/m2 - Gaura lindheimeri 'Whirling butterflies' - C1,5</t>
  </si>
  <si>
    <t>Obsadzenie kwietników bylinami w ilości 7szt/m2 - Geranium x cantabrigiense 'Biokovo' - C2</t>
  </si>
  <si>
    <t>Obsadzenie kwietników bylinami w ilości 7szt/m2 - Iris sibirica - C2</t>
  </si>
  <si>
    <t>Obsadzenie kwietników bylinami w ilości 7szt/m2 - Linum perenne - C2</t>
  </si>
  <si>
    <t>Obsadzenie kwietników bylinami w ilości 7szt/m2 - Lychnis coronaria 'Alba' - C2</t>
  </si>
  <si>
    <t>Obsadzenie kwietników bylinami w ilości 7szt/m2 - Molinia caerulea 'Moorhexe' - C2</t>
  </si>
  <si>
    <t>Obsadzenie kwietników bylinami w ilości 7szt/m2 - Sanguisorba tenuifolia 'Pink Elephant' - C2</t>
  </si>
  <si>
    <t>Obsadzenie kwietników bylinami w ilości 8 szt/m2 - Aster amellus 'Sternkugel'- C2</t>
  </si>
  <si>
    <t>Obsadzenie kwietników bylinami w ilości 8 szt/m2 - Astrantia major ’Shaggy’ - C2</t>
  </si>
  <si>
    <t>Obsadzenie kwietników bylinami w ilości 8 szt/m2 - Astrantia major 'Rubra' - C2</t>
  </si>
  <si>
    <t>Obsadzenie kwietników bylinami w ilości 8 szt/m2 - Digitalis purpurea 'Sutton's Apricot' - C1,5</t>
  </si>
  <si>
    <t>Obsadzenie kwietników bylinami w ilości 8 szt/m2 - Filipendula vulgaris 'Plena' - C1</t>
  </si>
  <si>
    <t>Obsadzenie kwietników bylinami w ilości 8 szt/m2 - Knautia macedonica 'Mars Midget' - P9</t>
  </si>
  <si>
    <t>Obsadzenie kwietników bylinami w ilości 9 szt/m2 - Achillea millefolium - C2</t>
  </si>
  <si>
    <t>Obsadzenie kwietników bylinami w ilości 9 szt/m2 - Achillea millefolium 'Desert Eve Cream' - C2</t>
  </si>
  <si>
    <t>Obsadzenie kwietników bylinami w ilości 9 szt/m2 - Aquilegia vulgaris 'Alba’ - P9</t>
  </si>
  <si>
    <t>Obsadzenie kwietników bylinami w ilości 9 szt/m2 - Aquilegia vulgaris var. stellata 'White Barlow' - P9</t>
  </si>
  <si>
    <t>Obsadzenie kwietników bylinami w ilości 9 szt/m2 - Aster macrophyllus 'Twilight'  - C1</t>
  </si>
  <si>
    <t>Obsadzenie kwietników bylinami w ilości 9 szt/m2 - Brunnera macrophylla - C2</t>
  </si>
  <si>
    <t>Obsadzenie kwietników bylinami w ilości 9 szt/m2 - Calamintha nepeta 'Triumphator' - C1,5</t>
  </si>
  <si>
    <t>Obsadzenie kwietników bylinami w ilości 9 szt/m2 - Dianthus carthusianorum - C1,5</t>
  </si>
  <si>
    <t>Obsadzenie kwietników bylinami w ilości 9 szt/m2 - Geranium sanguineum 'Album' - C2</t>
  </si>
  <si>
    <t>Obsadzenie kwietników bylinami w ilości 9 szt/m2 - Geranium sanguineum 'Vision Pink' - C2</t>
  </si>
  <si>
    <t>Obsadzenie kwietników bylinami w ilości 9 szt/m2 - Hemerocallis 'Cartwheels' - C2</t>
  </si>
  <si>
    <t>Obsadzenie kwietników bylinami w ilości 9 szt/m2 - Heuchera brizoides 'Scintillation' - C2</t>
  </si>
  <si>
    <t>Obsadzenie kwietników bylinami w ilości 9 szt/m2 - Lychnis flos-cuculi 'Jenny' -C2</t>
  </si>
  <si>
    <t>Obsadzenie kwietników bylinami w ilości 9 szt/m2 - Salvia verticillata 'Purple Rain' - C2</t>
  </si>
  <si>
    <t>Obsadzenie kwietników bylinami w ilości 9 szt/m2 - Sedum spathulifolium- P9</t>
  </si>
  <si>
    <t>Obsadzenie kwietników bylinami w ilości 9 szt/m2 - Thymus pulegioides - P9</t>
  </si>
  <si>
    <t>Obsadzenie kwietników bylinami w ilości 9 szt/m2 - Trifolium arvense - C2</t>
  </si>
  <si>
    <t>Obsadzenie kwietników bylinami w ilości 9 szt/m2 - Trifolium medium - C2</t>
  </si>
  <si>
    <t>Obsadzenie kwietników bylinami w ilości 9 szt/m2 - Trifolium repens - C2</t>
  </si>
  <si>
    <t>Obsadzenie kwietników bylinami w ilości 9 szt/m2 - Veronica spicata subsp. Incana - C2</t>
  </si>
  <si>
    <t>Obsadzenie kwietników bylinami w ilości 10 szt/m2 - Cornus canadensis - C2</t>
  </si>
  <si>
    <t>Obsadzenie kwietników bylinami w ilości 12szt/m2 - Anemone sylvestris - C2</t>
  </si>
  <si>
    <t>Obsadzenie kwietników bylinami w ilości 12szt/m2 - Arabis procurrens - C2</t>
  </si>
  <si>
    <t>Obsadzenie kwietników bylinami w ilości 12szt/m2 - Omphalodes verna - C2</t>
  </si>
  <si>
    <t>Obsadzenie kwietników bylinami w ilości 12szt/m2 - Sedum kamtschaticum - P9</t>
  </si>
  <si>
    <t>Obsadzenie kwietników bylinami w ilości 12szt/m2 - Sisyrinchium angustifolium - C1</t>
  </si>
  <si>
    <t>Obsadzenie kwietników bylinami w ilości 12szt/m2 - Thymus serpyllum - P9</t>
  </si>
  <si>
    <t>Obsadzenie kwietników bylinami w ilości 12szt/m2 - Thymus serpyllum 'Albus' - P9</t>
  </si>
  <si>
    <t>Obsadzenie kwietników bylinami w ilości 12szt/m2 - Vinca minor 'Alba' -C2</t>
  </si>
  <si>
    <t>Obsadzenie kwietników bylinami w ilości 14szt/m2 - Isotoma fluviatilis - P9</t>
  </si>
  <si>
    <t>Obsadzenie kwietników bylinami w ilości 14szt/m2- Sedum acre - P9</t>
  </si>
  <si>
    <t>Obsadzenie kwietników bylinami w ilości 14szt/m2 - Sedum cauticola 'Lidakense' - P9</t>
  </si>
  <si>
    <t>Obsadzenie kwietników bylinami w ilości 14szt/m2 - Sedum spurium 'Voodoo' - P9</t>
  </si>
  <si>
    <t>Obsadzenie kwietników bylinami w ilości 16szt/m2 - Antennaria dioica - C2</t>
  </si>
  <si>
    <t>Obsadzenie kwietników bylinami w ilości 16szt/m2 - Veronica liwanensis - C1,5</t>
  </si>
  <si>
    <t>Obsadzenie kwietników roślinami cebulkowymi - Allium 'Mont Blanc'  - cebule 12/14</t>
  </si>
  <si>
    <t>Obsadzenie kwietników roślinami cebulkowymi - Allium nigrum - cebule 12/14</t>
  </si>
  <si>
    <t>Obsadzenie kwietników roślinami cebulkowymi - Allium 'Purple Rain' - cebule 12/14</t>
  </si>
  <si>
    <t>Obsadzenie kwietników roślinami cebulkowymi - Allium schoenoprasum - cebule 12/14</t>
  </si>
  <si>
    <t>Obsadzenie kwietników roślinami cebulkowymi - Allium sphaerocephalon - cebule 12/14</t>
  </si>
  <si>
    <t>Obsadzenie kwietników roślinami cebulkowymi - Crocus chrysanthus 'Blue Pearl' - cebule 5/7</t>
  </si>
  <si>
    <t>Obsadzenie kwietników roślinami cebulkowymi - Crocus vernus 'Jeanne d'Arc' - cebule 5/7</t>
  </si>
  <si>
    <t>Obsadzenie kwietników roślinami cebulkowym - Narcissus 'Cotinga' - cebule 12/14ników roślinami cebulkowymi</t>
  </si>
  <si>
    <t>Obsadzenie kwietników roślinami cebulkowymi - Scilla siberica 'Alba'  - cebule 5/7</t>
  </si>
  <si>
    <t>Obsadzenie kwietników roślinami cebulkowymi - Tulipa 'Queen of Night'  - cebule 11/12</t>
  </si>
  <si>
    <t>Obsadzenie kwietników roślinami cebulkowymi - Tulipa 'Triumphator' - cebule 11/12</t>
  </si>
  <si>
    <t>Ułożenie podloża strukturalnego - kruszywo + substrat wmywany do kruszywa, węgiel, grzybnia mikorhyzowa, nawóz; dotyczy 11 x drzew, warstwa miedzy 30-60 cm - obszary wedlug rysunku SOB_PW_AK_01</t>
  </si>
  <si>
    <t>Ułożenie substratu mineralno-organicznego stosowanego bezpośrednio przy bryle korzeniowej - 14 x drzew</t>
  </si>
  <si>
    <t>Wykonanie systemu zabezpieczającego, napowietrzającego i nawadniającego drzew, składającego się z:  - rura napowietrzająco-nawadniająca, - polipropylenowa perforowana, w otulinie, śr 60 mm  - zaślepka rury drenarskiej - z aluminium, malowana proszkowo na RAL 7016  - mata jutowa do zabezpieczenia pni drzew  - stalowe kotwy gruntowe - 3szt. z ocynkowaną liną i pierś-cieniem typu D, szt./drzewo  - taśma - o szerokości 35 mm z dwukierunkowym systemem napisania, 4-5m drzewo  - mata kokosowa - zabezpieczająca bryłę krzeniową, 1szt./drzewo</t>
  </si>
  <si>
    <t>Ułożenie geowłókniny pod nasadzenia drzew, , gramatura min. 180 g/m2</t>
  </si>
  <si>
    <t>Wykonanie systemu zabezpieczającego, napowietrzają-  cego i nawadniającego drzew, składającego się z:  - wykonanie 38 szt. studzienek z mieszanki piasku i krzuszywa (formy rury gładkościenne, Ø 200, h= 100 cm) wg opisu - 38 szt.  - mata jutowa do zabezpieczenia pni drzew  - stalowe kotwy gruntowe - 3szt. z ocynkowaną liną i pierś-cieniem typu D, szt./drzewo  - taśma - o szerokości 35 mm z dwukierunkowym systemem napisania, 4-5m drzewo  - mata kokosowa - zabezpieczająca bryłę krzeniową, 1szt./drzewo</t>
  </si>
  <si>
    <t>Warstwa z podłoża strukturalnego na usadzenie bryły - warstwa 30-40 cm</t>
  </si>
  <si>
    <t>Zastosowanie systemów antykompresyjnych - komplety skrzynek (1200 x 600 x 600 mm) z łącznikami i elementami montażowymi - dostawa i montaż</t>
  </si>
  <si>
    <t>Włóknina zbrojona do systemów antykompresyjnych - siatka PET, polipropylen min. 150 g /m2 - powłoka polimer 200 g / m2 - wg rysunku SOB_PW_AK_P_01</t>
  </si>
  <si>
    <t>Substrat do systemów antykompresyjnych wg opisu</t>
  </si>
  <si>
    <t>Studzienka wentylacyjna do podloża strukturalnego oraz do systemów antykompresyjnych - z wpustem z aluminium, malowana proszkowo na RAL 7016 w kształcie kwadratowym 11 x 11 mm - dostawa i montaż</t>
  </si>
  <si>
    <t>Ekrany przeciwkorzenne żebrowanne - umieścione przy krawężnikach wertykalnie h=30 cm wg rysunku SOB_PW_AK_02 / wg Projektu ochrony drzew</t>
  </si>
  <si>
    <t>Ekrany przeciwkorzenne - z geomembrany HDPE wg  rysunku SOB_PW_AK_02 / wg Projektu ochrony drzew</t>
  </si>
  <si>
    <t>Montaż rur dwudzielnych fi 160 mm - ochrona sieci gazu i wodociągu</t>
  </si>
  <si>
    <t>Montaż rur dwudzielnych fi 100 mm - ochrona sieci elektryki</t>
  </si>
  <si>
    <t>Ułożenie substratu dla rabat do: MIX I., MIX II., MIX III., MIX IV., MIX VI. Oraz rabata dla przesadzonych róż R.31, R.32, R.33, na głębokość ok 30 cm, wg opisu (1377 m², razem z 20 % m³ przed zagęścieniem)</t>
  </si>
  <si>
    <t>Ręczne przekopanie substratu z gruntem rodzimym na terenie płaskim</t>
  </si>
  <si>
    <t>Wyrównanie terenu z nadaniem jednorodnych spadków</t>
  </si>
  <si>
    <t>Wykończenie rabat - ułożenie kruszywa łamanego - frakcja 8/16 mm; granit strzeliński szary, jasnoszary aż do niebieskoszarego, z bliska w czarno-białe kropki, drobno- lub średnioziarnisty, granodioryt biotytowy, warstwa 5 cm po zagęszczeniu (882 m², razem z 20 % m³ przed zagęścieniem) - warstwa gr. 5cm</t>
  </si>
  <si>
    <t>Wykończenie rabat - ułożenie kory z drzew iglastych, frakcja 10-60 mm, pozbawiona nasion chwastów i zanieczyszczeń, warstwa 5 cm po zagęszczeniu (802 m², razem z 20 % m³ przed zagęścieniem) - warstwa gr. 5cm</t>
  </si>
  <si>
    <t>Ułożenie warstwy drenażowe - kruszywo mineralne fr.16-32 mm, gr. 20 cm (105 m², razem z 20 % m³ przed zagęścieniem)</t>
  </si>
  <si>
    <t>Ułożenie warstwy drenażowe - kruszywo mineralne fr.8-16 mm, gr. 10 cm (105 m², razem z 20 % m³ przed zagęścieniem)</t>
  </si>
  <si>
    <t>Ułożenie substratu - mieszanka piasku i ziemi urodzajnej w stosunku 3:1, gr. 40 cm (256,5 m², razem z 20 % m³ przed zagęścieniem)</t>
  </si>
  <si>
    <t>Wykopanie dołów o powierzchni dna do 0,2m2 i głębokości do 1,0m w gruncie kategorii III</t>
  </si>
  <si>
    <t>dół</t>
  </si>
  <si>
    <t>Podsypka filtracyjna z gotowego kruszywa mineralnego łamanego</t>
  </si>
  <si>
    <t>Ułożenie warstwy podbudowy kruszywa łamanego fr. 4-31,5 mm, gr. 10 cm (1126 m², razem z 20 % m³ przed zagęścieniem)</t>
  </si>
  <si>
    <t>Ułożenie warstwy substratu strukturalnego gr. 20 cm - zagęszczona mieszanka naturalnego kruszywa łamanego o fr. 4-31 mm i części organicznych (1126 m², razem z 20 % m³ przed zagęścieniem)</t>
  </si>
  <si>
    <t>Ułożenie warstwy wyrównawczej gr. 3 cm - zagęściona mieszanka kruszywa o fr. 2-16 mm i części organicznych (1126 m², razem z 20 % m³ przed zagęścieniem)</t>
  </si>
  <si>
    <t>Ułożenie trawnika z rolki (wyhodowany na gruncie) mieszanki trawniku parkowego zawierające gatunki: kostrzewa czerwona (Festuca rubra), kostrzewa owcza (Festuca ovina), kostrzewa nitkowata (Festuca capillata), mietlica pospolita (Agrostis capillaris).</t>
  </si>
  <si>
    <t>Ręczne przekopanie gleby na terenie płaskim w gruncie kategorii III - przekopanie do głębokości 20-30 cm</t>
  </si>
  <si>
    <t>Ułożenie substratu dla trawnika na głębokość ok 30 cm (226 m2, razem z 20 % m3 przed zagęścieniem)</t>
  </si>
  <si>
    <t>Pielęgnacja drzew liściastych form naturalnych</t>
  </si>
  <si>
    <t>Pielęgnacja drzew liściastych form naturalnych - drzewa istniejące</t>
  </si>
  <si>
    <t>Pielęgnacja kwietników obsadzonych obsadzonych krzewami okrywowymi</t>
  </si>
  <si>
    <t>Pielęgnacja krzewów żywopłotowych</t>
  </si>
  <si>
    <t>Pielęgnacja krzewów istniejących</t>
  </si>
  <si>
    <t>Pielęgnacja kwietników obsadzonych bylinami w ilości 1szt rośliny na m2</t>
  </si>
  <si>
    <t>Pielęgnacja kwietników obsadzonych bylinami w ilości 3szt rośliny na m2</t>
  </si>
  <si>
    <t>Pielęgnacja kwietników obsadzonych bylinami w ilości 5szt rośliny na m2</t>
  </si>
  <si>
    <t>Pielęgnacja kwietników obsadzonych bylinami w ilości 6szt rośliny na m2</t>
  </si>
  <si>
    <t>Pielęgnacja kwietników obsadzonych bylinami w ilości 7szt rośliny na m2</t>
  </si>
  <si>
    <t>Pielęgnacja kwietników obsadzonych bylinami w ilości 8szt rośliny na m2</t>
  </si>
  <si>
    <t>Pielęgnacja kwietników obsadzonych bylinami w ilości 9szt rośliny na m2</t>
  </si>
  <si>
    <t>Pielęgnacja kwietników obsadzonych bylinami w ilości 10szt rośliny na m2</t>
  </si>
  <si>
    <t>Pielęgnacja kwietników obsadzonych bylinami w ilości 12szt rośliny na m2</t>
  </si>
  <si>
    <t>Pielęgnacja kwietników obsadzonych bylinami w ilości 14szt rośliny na m2</t>
  </si>
  <si>
    <t>Pielęgnacja kwietników obsadzonych bylinami w ilości 16szt rośliny na m2</t>
  </si>
  <si>
    <t>Pielęgnacja kwietników obsadzonych roślinami cebulkowymi</t>
  </si>
  <si>
    <t>Pielęgnacja trawników wykonanych darniowaniem pełnym - murawa wzmocniona</t>
  </si>
  <si>
    <t>Pielęgnacja trawników wykonanych darniowaniem pełnym - trawnik parkowy</t>
  </si>
  <si>
    <t>1. PZT, DFA, NAWIERZCHNIE</t>
  </si>
  <si>
    <t>1.1. ROBOTY ROZBIÓRKOWE</t>
  </si>
  <si>
    <t>1.1.1. Roboty demontażowe elementów małej architektury</t>
  </si>
  <si>
    <t>SST B.1.01</t>
  </si>
  <si>
    <t>Demontaż pomnika Flory</t>
  </si>
  <si>
    <t>Demontaż wazonów</t>
  </si>
  <si>
    <t>1.1.2. Roboty rozbiórkowe krawężników</t>
  </si>
  <si>
    <t>1.1.3. Roboty rozbiórkowe nawierzchni</t>
  </si>
  <si>
    <t>Rozebranie nawierzchni z kostki granitowej układanej wachlarzowo</t>
  </si>
  <si>
    <t>Rozebranie nawierzchni z kostki granitowej</t>
  </si>
  <si>
    <t>Rozebranie z płyt granitowych z numeracją zdjęć</t>
  </si>
  <si>
    <t>Rozebranie nawierzchni - bruk rzędowy granitowy</t>
  </si>
  <si>
    <t>Rozebranie nawierzchni z kostki betonowej</t>
  </si>
  <si>
    <t>Rozebranie nawierzchni z płyt drogowych betonowych (trylinka)</t>
  </si>
  <si>
    <t>Nawierzchnia do rozbiórki i ponownego ułożenia po budowie przyłącza i sieci (bruk)</t>
  </si>
  <si>
    <t>1.1.4. Roboty rozbiórkowe elementów kamiennych</t>
  </si>
  <si>
    <t>1.2. ROBOTY RENOWACYJNE ISTNIEJĄCYCH LATARNI</t>
  </si>
  <si>
    <t>1.2.1. Demontaż latarni</t>
  </si>
  <si>
    <t>Demontaż latarni stalowych wraz z fundamentami</t>
  </si>
  <si>
    <t>słup</t>
  </si>
  <si>
    <t>Demontaż latarni Ln1 przeznaczonych do renowacji</t>
  </si>
  <si>
    <t>Demontaż latarni LW1 przeznaczonych do renowacji</t>
  </si>
  <si>
    <t>Demontaż latarni LW2 przeznaczonych do renowacji</t>
  </si>
  <si>
    <t>Demontaż latarni LW2 przeznaczonych do renowacji (zachowanie naświetlaczy iluminacji elewacji i doprowadzenie zasilania iluminacji analogicznego do istniejącego)</t>
  </si>
  <si>
    <t>1.2.2. Renowacja latarni</t>
  </si>
  <si>
    <t>SST B.4.03</t>
  </si>
  <si>
    <t>Renowacja latarni - rozebranie latarni na części, piaskowanie, malowanie, złożenie wszystkich elementów</t>
  </si>
  <si>
    <t>1.3. ROBOTY RENOWACYJNE  RZEŹBY FLORY I WAZONÓW</t>
  </si>
  <si>
    <t>1.3.1. Renowacja rzeźby Flory</t>
  </si>
  <si>
    <t>SST B.2.02</t>
  </si>
  <si>
    <t>Fundament  blok żelbetowy C30/37 W8</t>
  </si>
  <si>
    <t>Przygotowanie i montaż zbrojenia ze stali żebrowanej w budowlach monolitycznych</t>
  </si>
  <si>
    <t>Izolacja papą termozgrzewalną jednowarstwowe</t>
  </si>
  <si>
    <t>1.3.2. Renowacja wazonów</t>
  </si>
  <si>
    <t>1.4. ELEMENTY MAŁEJ ARCHITEKTURY</t>
  </si>
  <si>
    <t>1.4.1. Fundamenty pod elementy małej architektury</t>
  </si>
  <si>
    <t>Stopy fundamentowe żelbetowe prostokątne o objętości do 0,5m3 z ręcznym układaniem betonu</t>
  </si>
  <si>
    <t>1.4.2. Ławki</t>
  </si>
  <si>
    <t>Dostawa i montaż ławek z oparciem L1 (szczegółowy opis zgodnie z dokumentacją projektową)</t>
  </si>
  <si>
    <t>Dostawa i montaż ławek z oparciem i podłokietnikiem L2 (szczegółowy opis zgodnie z dokumentacją projektową)</t>
  </si>
  <si>
    <t>Dostawa i montaż ławek bez oparcia L3 (szczegółowy opis zgodnie z dokumentacją projektową)</t>
  </si>
  <si>
    <t>Dostawa i montaż ławek krzesło L2k (szczegółowy opis zgodnie z dokumentacją projektową)</t>
  </si>
  <si>
    <t>1.4.3. Platformy</t>
  </si>
  <si>
    <t>Dostawa i montaż platformy dużej P1 (szczegółowy opis zgodnie z dokumentacją projektową)</t>
  </si>
  <si>
    <t>Dostawa i montaż platformy małej P2(szczegółowy opis zgodnie z dokumentacją projektową)</t>
  </si>
  <si>
    <t>1.4.4. Kosze</t>
  </si>
  <si>
    <t>Dostawa i montaż kosza śmietnikowego Kn(szczegółowy opis zgodnie z dokumentacją projektową)</t>
  </si>
  <si>
    <t>1.4.5. Stojaki rowerowe</t>
  </si>
  <si>
    <t>Dostawa i montaż stojaka rowerowego STn(szczegółowy opis zgodnie z dokumentacją projektową)</t>
  </si>
  <si>
    <t>1.4.6. Poidełko</t>
  </si>
  <si>
    <t>Fundament pod poidełko</t>
  </si>
  <si>
    <t>1.4.7. Kraty pod drzewa</t>
  </si>
  <si>
    <t>Krata pod drzewo projektowane KR1</t>
  </si>
  <si>
    <t>KR1 - krata do zabruku 360x270 cm</t>
  </si>
  <si>
    <t>Krata pod drzewo istniejące KR2</t>
  </si>
  <si>
    <t>KR2b - krata do zabruku 360x270 cm</t>
  </si>
  <si>
    <t>1.4.8. Tablice</t>
  </si>
  <si>
    <t>Dostawa i montaż tablicy informacyjnej (szczegółowy opis zgodnie z dokumentacją projektową)</t>
  </si>
  <si>
    <t>1.4.9. Bollardy granitowe</t>
  </si>
  <si>
    <t>Dostawa i montaż bollardów granitowych stałych (szczegółowy opis zgodnie z dokumentacją projektową) fi 27,5 cm h=60 cm</t>
  </si>
  <si>
    <t>1.4.10. Oznakowanie miejskiego szlaku turystycznego</t>
  </si>
  <si>
    <t>Wykonanie w granicie otworów pod pinezki fi10cm</t>
  </si>
  <si>
    <t>Wykonanie w granicie otworów pod pinezki fi35cm</t>
  </si>
  <si>
    <t>Oznakowanie miejskiego szlaku turystycznego - pinezki żeliwne fi10cm</t>
  </si>
  <si>
    <t>Oznakowanie miejskiego szlaku turystycznego - pinezki klinkier fi35cm</t>
  </si>
  <si>
    <t>1.4.11. Bazy granitowe</t>
  </si>
  <si>
    <t>Baza granitowa Typ A - dostawa i montaż</t>
  </si>
  <si>
    <t>Baza granitowa Typ A' - dostawa i montaż</t>
  </si>
  <si>
    <t>Baza graniotwa Typ B - dostawa i montaż</t>
  </si>
  <si>
    <t>Baza graniotwa Typ C - dostawa i montaż</t>
  </si>
  <si>
    <t>Baza graniotwa Typ Da - dostawa i montaż</t>
  </si>
  <si>
    <t>Baza graniotwa Typ Db - dostawa i montaż</t>
  </si>
  <si>
    <t>Baza graniotwa Typ Dc - dostawa i montaż</t>
  </si>
  <si>
    <t>Baza graniotwa Typ Dd - dostawa i montaż</t>
  </si>
  <si>
    <t>1.5. NAWIERZCHNIE NOWOPROJEKTOWANE</t>
  </si>
  <si>
    <t>Nawierchnia N1 - bruk rzędowy granitowy wielobarwny gr. 16 cm (materiał Inwestora)</t>
  </si>
  <si>
    <t>Formatowanie płyt granitowych staroużytecznych</t>
  </si>
  <si>
    <t>Nawierzchnia N2 - płyty granitowe staroużyteczne formowane gr. 8 cm (materiał Inwestora)</t>
  </si>
  <si>
    <t>Nawierzchnia N3 - płyty granitowe staroużyteczne gr. 8-13 cm (materiał Inwestora)</t>
  </si>
  <si>
    <t>Nawierzchnia N4 - płyty granitowe staroużyteczne formowane nowe gr. 8 cm (materiał Inwestora)</t>
  </si>
  <si>
    <t>Nawierzchnia mineralna wodoprzepuszczalna</t>
  </si>
  <si>
    <t>Nawierchnia z kostki granitowej 10x10x10 cm, granit strzeliński, szary, jasnoszary gr. 10 cm</t>
  </si>
  <si>
    <t>Płyta granitowa z zamgławianiem - płyta granitowa, granit strzeliński szary, jasnoszary, górna powierzchnia płomieniowana</t>
  </si>
  <si>
    <t>Korytko spływowe - Granit strzeliński szary, jasnoszary, z bliska czarno-białe kropki, drobno lub średnioziarnisty, granodioryt biotytowy wg normy EN 12407 - elementy proste</t>
  </si>
  <si>
    <t>Korytko spływowe - Granit strzeliński szary, jasnoszary, z bliska czarno-białe kropki, drobno lub średnioziarnisty, granodioryt biotytowy wg normy EN 12407 - elementy łukowe</t>
  </si>
  <si>
    <t>Korytko spływowe z detalem edukacynym - Granit strzeliński szary, jasnoszary, z bliska czarno-białe kropki, drobno lub średnioziarnisty, granodioryt biotytowy wg normy EN 12407 - elementy proste</t>
  </si>
  <si>
    <t>Ława betonowa z oporem pod krawężniki</t>
  </si>
  <si>
    <t>Krawężniki granitowe 30x20 cm</t>
  </si>
  <si>
    <t>Wypiętrzjący się element krawężnika 30x20 cm</t>
  </si>
  <si>
    <t>Obrzeże kamienne sceny</t>
  </si>
  <si>
    <t>Murki kamienne strefy wejścia  od ul. Grodzkiej - dostawa i montaż</t>
  </si>
  <si>
    <t>1.6. REGULACJA STUDZIENEK, WŁAZÓW, ZSYPÓW ISTNIEJĄCYCh</t>
  </si>
  <si>
    <t>1.6.1. Pokrywy TT</t>
  </si>
  <si>
    <t>Demontaż pokryw teletechnicznych wraz z ramą</t>
  </si>
  <si>
    <t>Regulacja pionowa studzienek teletechnicznych</t>
  </si>
  <si>
    <t>Pokrywy teletechniczne do zabruku - montaż nowych pokryw</t>
  </si>
  <si>
    <t>1.6.2. Doświetli i zsypów</t>
  </si>
  <si>
    <t>Demontaż pokryw doświetli i zsypów</t>
  </si>
  <si>
    <t>Regulacja pionowa studzienek doświetli i zsypów</t>
  </si>
  <si>
    <t>Pokrywy doświetli i zsypów do zabruku - montaż nowych pokryw</t>
  </si>
  <si>
    <t>1.7. OZNAKOWANIE DLA OSÓB NIEWIDOMYCH I NIEDOWIDZĄCYCH</t>
  </si>
  <si>
    <t>1.7.1. Guzy ostrzegawcze</t>
  </si>
  <si>
    <t>Wiercenie otworów w kamieniu o średnicy 8mm i gł.20mm, montaż kotwy chemicznej</t>
  </si>
  <si>
    <t>Montaż punktowych elementów dotykowych ze stali nierdzewnej - Guzy ostrzegawcze o ćwiekowanej powierzchni ze stali nierdzewnej 316L fi35mm wys.5mm z trzpieniem spawanym</t>
  </si>
  <si>
    <t>1.7.2. Listwy ostrzegawcze</t>
  </si>
  <si>
    <t>Montaż listew prowadzących ze stali nierdzewnej - Listwy ostrzegawcze o ćwiekowanej powierzchni ze stali nierdzewnej 316L, 280/35mm wys.5mm z dwoma trzpieniami spawanymi</t>
  </si>
  <si>
    <t>Renowacja rzeźby Flory zgodnie z dokumentacją projektową, programem prac konserwatorskich</t>
  </si>
  <si>
    <t>Renowacja wazonów zgodnie z dokumentacją projektową,programem prac konserwatorskich</t>
  </si>
  <si>
    <t>Wykonanie cokołu wraz z fundamentem, przesniesienie i montaż rzeźby Flory zgodnie z dokumentacją projektową</t>
  </si>
  <si>
    <t>SST B.2.01, SST B.2.02,  SST B.2.04, SST B.4.03,</t>
  </si>
  <si>
    <t>Wykonanie cokołu wraz z fundamentem, przesniesienie i montaż wazonu zgodnie z dokumentacją projektową</t>
  </si>
  <si>
    <t>mb</t>
  </si>
  <si>
    <t xml:space="preserve">Krawężniki granitowe historyczne, (materiał Inwestora) - pojedyncze w tym przygotowanie materialu do wbudowania </t>
  </si>
  <si>
    <t>Krawężniki granitowe historyczne (materiał Inwestora) - podwójne w tym przygotowanie materiału do wbudowania</t>
  </si>
  <si>
    <t>Podkłady z ubitych materiałów sypkich na podłożu gruntowym - Kruszywo łamane 01/31,5 gr. 30 cm wraz z zagęszczeniem</t>
  </si>
  <si>
    <t>Rozebranie krawężników granitowych (do ponownego wbudowania lub transport do depozytu/utylizacja</t>
  </si>
  <si>
    <t>Rozebranie ław z betonu pod krawężniki (utylizacja)</t>
  </si>
  <si>
    <t>Rozebranie krawężników betonowych transport do depozytu/utylizacja</t>
  </si>
  <si>
    <t>Rozebranie nawierzchni z płytek betonowych</t>
  </si>
  <si>
    <t>Rozebranie mechaniczne nawierzchni z mieszanek mineralno-bitumicznych o grubości  do 7cm wraz z utylizacją</t>
  </si>
  <si>
    <t>Rozebranie mechaniczne podbudowy o grubości do 10cm wraz z utylizacją</t>
  </si>
  <si>
    <t>Rozebranie mechaniczne podbudowy o grubości od 11cm do 20 cm wraz z utylizacją</t>
  </si>
  <si>
    <t>Rozebranie mechaniczne podbudowy o grubości od 21cm do 20 cm wraz z utylizacją</t>
  </si>
  <si>
    <t>Rozebranie mechaniczne podbudowy o grubości powyżej 30cm wraz z utylizacją</t>
  </si>
  <si>
    <t>Rozebranie murów kamiennych wraz z utylizacją</t>
  </si>
  <si>
    <t>Rozbiórka schodów kamiennych wraz z utylizacją</t>
  </si>
  <si>
    <t>Rozbiórka schodów betonowych wraz z utylizacją</t>
  </si>
  <si>
    <t>Usunięcie warstwy ziemi urodzajnej do ponownego wykorzystania lub utylizacja</t>
  </si>
  <si>
    <t>Wtkopy materiał do ponowego wykorzystania lub utyliacja</t>
  </si>
  <si>
    <t>Wykonanie wykopów w gruncie kategorii III-IV (mechaniczne i ręczne) pod konstrukcję jezdnii, chodników wraz z transportem i utylizacją</t>
  </si>
  <si>
    <t>Roboty ziemne  w gruncie kategorii III-IV z  wraz z transportem i utylizacją</t>
  </si>
  <si>
    <t xml:space="preserve">Separacja warstw gruntu z jednoczesnym wzmocnieniem geowłókninami </t>
  </si>
  <si>
    <t>Profilowanie i zagęszczanie  podłoża pod warstwy konstrukcyjne nawierzchni w gruncie kategorii I-IV</t>
  </si>
  <si>
    <t>Warstwa górna podbudowy z kruszywa łamanego o grubości po zagęszczeniu 30 cm</t>
  </si>
  <si>
    <t>Warstwa górna podbudowy z kruszywa łamanego o grubości po zagęszczeniu 15 cm</t>
  </si>
  <si>
    <t>Krata pomostowa typu WEMA zabezpieczająca rząpie 50x600 cm</t>
  </si>
  <si>
    <t xml:space="preserve">Demontaż okablowania YAKY 4x120mm2 </t>
  </si>
  <si>
    <t>Demontaż złącza kablowego</t>
  </si>
  <si>
    <t>Demontaż okablowania oświetlenia ulcznego</t>
  </si>
  <si>
    <t>Demontaż elementów małej architektury (ławki, kosze na śmieci, stojaki rowerowe),przekazanie do depozytlu/właściciela lub utylizacja</t>
  </si>
  <si>
    <t>Demontaż słupków ulicznych stylizowanych przekazanie do depozytlu/właściciela lub utylizacja</t>
  </si>
  <si>
    <t>Demontaż donic, przekazanie do depozytlu/właściciela lub utylizacja</t>
  </si>
  <si>
    <t>Demontaż słupa ogłoszeniowego przekazanie do depozytlu/właściciela lub utylizacja</t>
  </si>
  <si>
    <t>Demontaż oznakowanie drogowego przekazanie do depozytlu lub utylizacja</t>
  </si>
  <si>
    <r>
      <t>Warstwa dolna podbudowy z kruszywa naturalnego o grubości po zagęszczeniu 40cm - Wymiana gruntu na pospółkę CBR&gt;20% doprowadzona do parametrów  E2&gt;80 MPa Is</t>
    </r>
    <r>
      <rPr>
        <sz val="8"/>
        <rFont val="Calibri"/>
        <family val="2"/>
      </rPr>
      <t>≥</t>
    </r>
    <r>
      <rPr>
        <sz val="8"/>
        <rFont val="Arial"/>
        <family val="2"/>
      </rPr>
      <t>1,0 – 40 cm</t>
    </r>
  </si>
  <si>
    <r>
      <t>Warstwa dolna podbudowy z kruszywa naturalnego o grubości po zagęszczeniu 30cm - Wymiana gruntu na pospółkę CBR&gt;20% doprowadzona do parametrów  E2&gt;80 MPa Is</t>
    </r>
    <r>
      <rPr>
        <sz val="8"/>
        <rFont val="Calibri"/>
        <family val="2"/>
      </rPr>
      <t>≥</t>
    </r>
    <r>
      <rPr>
        <sz val="8"/>
        <rFont val="Arial"/>
        <family val="2"/>
      </rPr>
      <t>1,0 -30 cm</t>
    </r>
  </si>
  <si>
    <t>Powierzchniowe oczyszczenie terenu z gruzu i resztek budowlanych, kamieni, gałęzi, liści, śmieci  wraz z transportem i utylizacją</t>
  </si>
  <si>
    <t>Powierzchniowe oczyszczenie terenu z gruzu i resztek budowlanych,gałęzi, liści kamieni wraz z transportem i utylizacją</t>
  </si>
  <si>
    <t>Dostawa i montaż poidełka Po (szczegółowy opis zgodnie z dokumentacją projektową) wraz z podłączeniem instalacji</t>
  </si>
  <si>
    <t>Kanały kan. z rur PVC o średnicy zewnętrznej 110mm łączone na wcisk z montażem i próbą szczelności</t>
  </si>
  <si>
    <t>Wywiewki ze stali nierdzewnej wystające nad grunt - dostawa i monataż</t>
  </si>
  <si>
    <t>Kanał wentylacyjny nawiewny i wywiewny fi110 - dostawa i montaż</t>
  </si>
  <si>
    <t>Wentylator wywiewny z automatyką - dostawa i montaż</t>
  </si>
  <si>
    <t>Kratka nawiewna/wywiewna - dostawa i montaż</t>
  </si>
  <si>
    <t>Przejście systemowe szczelne pod projektowany wywiew i nawiew powietrza fi 110mm</t>
  </si>
  <si>
    <t>Właz fi 600 D400 z zawiasem i uszczelką wraz z montażem</t>
  </si>
  <si>
    <t>Właz z min. światło przejścia 80x80 cm pokrywa ze stali nierdzewnej na zawiasach z zamkiem i uszczelką, pokrywa umożliwiająca zbruk nawierzchnią, wraz z montażem</t>
  </si>
  <si>
    <t>Drabina wyłazowa z montażem - rozstaw szczebli max 30 cm, odległość od ściany 15 cm, szerokość 50 cm (stopnie)</t>
  </si>
  <si>
    <t>Klamry wyłazowe typowe z montażem</t>
  </si>
  <si>
    <t>Montaż rurociągów z rur polietylenowych (HDPD) o śr. nominalnej 63 mm z rur w zwojach - PE 100 RC SDR 11 wraz z robotami pomiarowymi, robotami ziemnymi (wykopem, umocnieniem ścian wykopu, podsypką, obsypką, zasypką, zagęszczeniem, wywozem i utylizacją nadmiaru gruntu itd.)</t>
  </si>
  <si>
    <t>Montaż rurociągów z rur polietylenowych (HDPD) o śr. nominalnej 225 mm z rur prostych - PE 100 SDR 17,1 wraz z robotami pomiarowymi, robotami ziemnymi (wykopem, umocnieniem ścian wykopu, podsypką, obsypką, zasypką, zagęszczeniem, wywozem i utylizacją nadmiaru gruntu itd.)</t>
  </si>
  <si>
    <t>Połączenia rur z polietylenu o śr. 225 mm za pomocą kształtek elektrooporowych - kolano Dn 225mm PE 90st.</t>
  </si>
  <si>
    <t>Montaż kształtek ciśnieniowych PE, PEHD o połączeniach zgrzewano-kołnierzowych (tuleje kołnierzowe na luźny kołnierz) o śr.zewnętrznej 160-225 mm - tuleja kołnierzowa 225/200mm</t>
  </si>
  <si>
    <t>Montaż kształtek króćce kołnierzowe o śr.nom.200 mm</t>
  </si>
  <si>
    <t>Montaż kształtek króćce kołnierzowe o śr.nom.50 mm</t>
  </si>
  <si>
    <t>Połączenia rur z polietylenu o śr. 180 mm za pomocą kształtek elektrooporowych - Obejma siodłowa Dn 180/ 2 1/2" i montaż kolumny do balonowania i balonowanie gazociągu</t>
  </si>
  <si>
    <t>Fitting do balonowania z korkiem N/C z gwintem 2 1/2" / 2" i montaż kolumny do balonowania i balonowanie gazociągu</t>
  </si>
  <si>
    <t>SST P.7.03</t>
  </si>
  <si>
    <t>Oznakowanie punktów charakterystycznych gazociągu za pomocą tablic oznaczeniowych</t>
  </si>
  <si>
    <t>Próba szczelności gazociągów na ciśnienie do 0.6 MPa</t>
  </si>
  <si>
    <t>Demontaż rurociągu stalowego o złączach spawanych o śr. zewnętrznej 219/8.0 wraz z transportem i utylizacją</t>
  </si>
  <si>
    <t>Demontaż rurociągu stalowego o złączach spawanych o śr. zewnętrznej 89/4.0 - dn 50mm stal wraz z transportem i utylizacją</t>
  </si>
  <si>
    <t>Tabliczki oznaczeniowe istniejące - rozebranie</t>
  </si>
  <si>
    <t>Filtr wstepny i wkład filtra</t>
  </si>
  <si>
    <t>Orurowanie systemu mgielnego (system wężyków z kształtami)</t>
  </si>
  <si>
    <t>Anemometr wraz z punktem montażu</t>
  </si>
  <si>
    <t>Kształtki. rury, armatura, klej, czyścik - dostawa, montaż</t>
  </si>
  <si>
    <t>2. ROBOTY BUDOWLANE - ARCHITEKTURA</t>
  </si>
  <si>
    <t>2.1. Roboty ziemne</t>
  </si>
  <si>
    <t>2.2. Podkłady</t>
  </si>
  <si>
    <t>2.3. Montaż prefabrykowanej komory</t>
  </si>
  <si>
    <t>2.4. Izolacje komory technicznej</t>
  </si>
  <si>
    <t>2.5. Roboty wykończeniowe zewnętrzne</t>
  </si>
  <si>
    <t>2.6. Roboty wykończeniowe wewnętrzne</t>
  </si>
  <si>
    <t>2.7. Instalacje wewnętrzne</t>
  </si>
  <si>
    <t>2.8. Przepusty</t>
  </si>
  <si>
    <t>2.9. Wyposażenie</t>
  </si>
  <si>
    <t>3. DROGI</t>
  </si>
  <si>
    <t>3.1. ROBOTY PRZYGOTOWAWCZE</t>
  </si>
  <si>
    <t>3.2. ROBOTY ZIEMNE</t>
  </si>
  <si>
    <t>3.3. ROBOTY TOWARZYSZĄCE</t>
  </si>
  <si>
    <t>3.4. PODBUDOWY</t>
  </si>
  <si>
    <t>RAZEM PZT, DFA, NAWIERZCHNIE</t>
  </si>
  <si>
    <t>RAZEM  ROBOTY BUDOWLANE - ARCHITEKTURA</t>
  </si>
  <si>
    <t>RAZEM DROGI</t>
  </si>
  <si>
    <t>4. SIEĆ GAZOWA</t>
  </si>
  <si>
    <t>4.1. Roboty montażowe na sieci gazowej</t>
  </si>
  <si>
    <t>4.2. Roboty rozbiórkowe</t>
  </si>
  <si>
    <t>RAZEM SIEĆ GAZOWA</t>
  </si>
  <si>
    <t>5. INSTALACJE ELEKTRYCZNE</t>
  </si>
  <si>
    <t xml:space="preserve">5.1. Oświetlenie uliczne </t>
  </si>
  <si>
    <t>RAZEM INSTALACJE ELEKTRYCZNE</t>
  </si>
  <si>
    <t xml:space="preserve">5.2. Infrastruktura park </t>
  </si>
  <si>
    <t>6. INSTALACJE TELETECHNICZNE - MONITORING</t>
  </si>
  <si>
    <t xml:space="preserve">5.3. Przebudowa linii </t>
  </si>
  <si>
    <t>6.1. Projektowana szafa zewnętrzna</t>
  </si>
  <si>
    <t>6.2. Kanalizacja kablowa</t>
  </si>
  <si>
    <t>6.3. Budowa kabli</t>
  </si>
  <si>
    <t>6.4. Projektowane słupy dla potrzeb monitoringu</t>
  </si>
  <si>
    <t>6.5. Okablowanie projektowanego słupa pod kamery /K.Z.S-1, K.Z.S-2/</t>
  </si>
  <si>
    <t>6.6. Okablowanie projektowanego słupa pod kamery /K.Z.S-3, K.Z.S-4, K.Z.O-1/</t>
  </si>
  <si>
    <t>6.7. Montaż kamer monitoringu obrotowych i stałopozycyjnych</t>
  </si>
  <si>
    <t>6.8. Oprogramowanie i licencje</t>
  </si>
  <si>
    <t>6.9. Demontaże</t>
  </si>
  <si>
    <t>RAZEM INSTALACJE TELETECHNICZNE-MONITORING</t>
  </si>
  <si>
    <t>7. TECHNOLOGIA FONTANNY</t>
  </si>
  <si>
    <t>RAZEM TECHNOLOGIA FONTANNY</t>
  </si>
  <si>
    <t>7.1. Studnie z pokrywami do zabruku</t>
  </si>
  <si>
    <t>7.2. Zestawienie urządzeń i materiałów</t>
  </si>
  <si>
    <t>7.3. Układ sterowania i zasilania</t>
  </si>
  <si>
    <t>7.4. Orurowanie</t>
  </si>
  <si>
    <t>8. SYSTEM NAWADNIANIA</t>
  </si>
  <si>
    <t>8.1. Zraszacze</t>
  </si>
  <si>
    <t>8.2. Linie kroplujące</t>
  </si>
  <si>
    <t>8.3. Rury</t>
  </si>
  <si>
    <t>8.4. Kolektor i sterowanie</t>
  </si>
  <si>
    <t>RAZEM SYSTEM NAWADNIANIA</t>
  </si>
  <si>
    <t>9. ARCHITEKTURA KRAJOBRAZU</t>
  </si>
  <si>
    <t>9.1. PRZYGOTOWANIE TERENU</t>
  </si>
  <si>
    <t>9.1.1. Zabezpieczenie drzew istniejących na czas wykonania robót</t>
  </si>
  <si>
    <t>9.1.2. Wycinka drzew i krzewów</t>
  </si>
  <si>
    <t>9.1.3. Przesadzenie drzew i krzewów</t>
  </si>
  <si>
    <t>9.1.4. Prace pielęgnacyjne drzew i krzewów</t>
  </si>
  <si>
    <t>9.1.5. Mechaniczne wydmuchiwanie gleby</t>
  </si>
  <si>
    <t>9.1.6. Pozostałe prace przygotowawcze</t>
  </si>
  <si>
    <t>9.1.7. Specjalne prace na istniejących drzewach</t>
  </si>
  <si>
    <t>9.2. NASADZENIA NOWOPROJEKTOWANE</t>
  </si>
  <si>
    <t>9.2.1. Sadzenie drzew</t>
  </si>
  <si>
    <t>9.2.2. Sadzenie krzewów</t>
  </si>
  <si>
    <t>9.2.3. Sadzenie bylin</t>
  </si>
  <si>
    <t>9.2.4. Sadzenie roślin cebulkowych</t>
  </si>
  <si>
    <t>9.3. ROBOTY I MATERIAŁY TOWARZYSZĄCE DO SADZENIA DRZEW</t>
  </si>
  <si>
    <t>9.4. ROBOTY I MATERIAŁY TOWARZYSZĄCE DO SADZENIA RABAT</t>
  </si>
  <si>
    <t>9.5. ROBOTY I MATERIAŁY TOWARZYSZĄCE DO OGRODÓW DESZCZOWYCH</t>
  </si>
  <si>
    <t>9.6. MURAWA WZMOCNIONA</t>
  </si>
  <si>
    <t>9.7. TRAWNIK PARKOWY</t>
  </si>
  <si>
    <t>9.8. PIELĘGNACJA POWYKONAWCZA</t>
  </si>
  <si>
    <t>9.8.1. Pielęgnacja drzew</t>
  </si>
  <si>
    <t>9.8.2. Pielęgnacja krzewów</t>
  </si>
  <si>
    <t>9.8.3. Pielęgnacja bylin</t>
  </si>
  <si>
    <t>9.8.4. Pielęgnacja roślin cebulkowych</t>
  </si>
  <si>
    <t>9.8.5. Pielęgnacja trawników</t>
  </si>
  <si>
    <t>RAZEM ARCHITEKTURA KRAJOBRAZU</t>
  </si>
  <si>
    <t>Kanały z rur PVC łączonych na wcisk o śr. zewn. 110 mm PVC-U SN12 lite wraz z robotami pomiarowymi, robotami montażowymi, robotami ziemnymi (wykopem, umocnieniem ścian wykopu, podsypką, obsypką, zasypką, zagęszczeniem, wywozem i utylizacją nadmiaru gruntu itd.)</t>
  </si>
  <si>
    <t>Kanały z rur PVC łączonych na wcisk o śr. zewn. 160 mm PVC-U SN12 lite wraz z robotami pomiarowymi, robotami montażowymi, robotami ziemnymi (wykopem, umocnieniem ścian wykopu, podsypką, obsypką, zasypką, zagęszczeniem, wywozem i utylizacją nadmiaru gruntu itd.)</t>
  </si>
  <si>
    <t>Kanały z rur PVC łączonych na wcisk o śr. zewn. 200 mm  PVC-U SN12 lite wraz z robotami pomiarowymi, robotami montażowymi, robotami ziemnymi (wykopem, umocnieniem ścian wykopu, podsypką, obsypką, zasypką, zagęszczeniem, wywozem i utylizacją nadmiaru gruntu itd.)</t>
  </si>
  <si>
    <t>Kanały z rur PVC łączonych na wcisk o śr. zewn. 315 mm PVC-U SN12 lite wraz z robotami pomiarowymi, robotami montażowymi, robotami ziemnymi (wykopem, umocnieniem ścian wykopu, podsypką, obsypką, zasypką, zagęszczeniem, wywozem i utylizacją nadmiaru gruntu itd.)</t>
  </si>
  <si>
    <t>Kanały z rur betonowych i żelbetowych "WIPRO" łączonych na uszczelkę gumową o śr. 400 mm - rura żelbetowa Dn 400 mm wytrz. na  zgniatanie 75kN/m - C35/C45 wraz z robotami pomiarowymi, robotami montażowymi, robotami ziemnymi (wykopem, umocnieniem ścian wykopu, podsypką, obsypką, zasypką, zagęszczeniem, wywozem i utylizacją nadmiaru gruntu itd.)</t>
  </si>
  <si>
    <t>Kanały z rur betonowych i żelbetowych "WIPRO" łączonych na uszczelkę gumową o śr. 500 mm - rura żelbetowa Dn 500 mm wytrz. na  zgniatanie 75kN/m - C35/C45 wraz z robotami pomiarowymi, robotami montażowymi, robotami ziemnymi (wykopem, umocnieniem ścian wykopu, podsypką, obsypką, zasypką, zagęszczeniem, wywozem i utylizacją nadmiaru gruntu itd.)</t>
  </si>
  <si>
    <t>Przecisk o długości do 50 m rurami o śr.nominalnej 300-500 mm metodą wibrową przy użyciu młota pneumatycznego w gruntach kat.III-IV - Dn 457,0x10,0mm wraz z przeciąganiem rurociągu</t>
  </si>
  <si>
    <t>Przejście przez ściany  -Tuleja PCV fi 315mm</t>
  </si>
  <si>
    <t>Wpust podwórzowy (ogrody deszczowe) z osadnikiem, syfonem wraz ze zwieńczeniem - szczegóły zgodnie z PW</t>
  </si>
  <si>
    <t>Studzienki ściekowe uliczne betonowe o śr.450 mm z osadnikiem bez syfonu wraz z zwieńczeniem zgodnie z PW</t>
  </si>
  <si>
    <t>Studnie rewizyjne z kręgów betonowych o śr. 1500 mm z włazem zgodnie z PW</t>
  </si>
  <si>
    <t>Studnie rewizyjne z kręgów betonowych o śr. 1200 mm z włazem zgodnie z PW</t>
  </si>
  <si>
    <t>Studnie rewizyjne z kręgów betonowych o śr. 1000 mm z włazem zgodnie z PW</t>
  </si>
  <si>
    <t>Studzienki niewłazowe z tworzyw sztucznych o śr. 425 mm z zamknięciem rurą teleskopową, z włazem zgodnie z PW</t>
  </si>
  <si>
    <t>Renowacja istn. studni zgodnie z PW</t>
  </si>
  <si>
    <t>Rurociągi żeliwne ciśnieniowe kielichowe  o śr. nominalnej 100 mm - wykopy umocnione -  rura z zeliwa sferoidalnego GGG40  C40  Dn 100mm wraz z robotami pomiarowymi, robotami ziemnymi (wykopem, umocnieniem ścian wykopu, podsypką, obsypką, zasypką, zagęszczeniem, wywozem i utylizacją nadmiaru gruntu itd.), robotami montażowymi, z oznakowaniem taśmą</t>
  </si>
  <si>
    <t>Rurociągi żeliwne ciśnieniowe kielichowe  o śr. nominalnej 80 mm - wykopy umocnione -  rura z zeliwa sferoidalnego GGG40  C40  Dn 80mm wraz z robotami pomiarowymi, robotami ziemnymi (wykopem, umocnieniem ścian wykopu, podsypką, obsypką, zasypką, zagęszczeniem, wywozem i utylizacją nadmiaru gruntu itd.), robotami montażowymi, z oznakowaniem taśmą</t>
  </si>
  <si>
    <t>Rurociągi z rur polietylenowych (HDPD) o śr. nominalnej 90 mm z rur w zwojach - PE100RC SDR 11 wraz z robotami pomiarowymi, robotami ziemnymi (wykopem, umocnieniem ścian wykopu, podsypką, obsypką, zasypką, zagęszczeniem, wywozem i utylizacją nadmiaru gruntu itd.), robotami montażowymi, z oznakowaniem taśmą</t>
  </si>
  <si>
    <t>Rurociągi z rur polietylenowych (HDPD) o śr. nominalnej 63 mm z rur w zwojach - PE100RC SDR 11 wraz z robotami pomiarowymi, robotami montażowymi, robotami ziemnymi (wykopem, umocnieniem ścian wykopu, podsypką, obsypką, zasypką, zagęszczeniem, wywozem i utylizacją nadmiaru gruntu itd.)</t>
  </si>
  <si>
    <t xml:space="preserve">Rurociągi z rur polietylenowych (HDPD) o śr. nominalnej 32 mm z rur w zwojach - PE100RC SDR 11 wraz z robotami pomiarowymi, robotami ziemnymi (wykopem, umocnieniem ścian wykopu, podsypką, obsypką, zasypką, zagęszczeniem, wywozem i utylizacją nadmiaru gruntu itd.), robotami montażowymi, z oznakowaniem taśmą </t>
  </si>
  <si>
    <t>Rurociągi z rur polietylenowych (HDPD) o śr. nominalnej 90 mm z rur w zwojach - PE100RC SDR 11 wraz z robotami montażowymi</t>
  </si>
  <si>
    <t>Rurociągi z rur polietylenowych (HDPD) o śr. nominalnej 63 mm z rur w zwojach - PE100RC SDR 11 wraz z robotami montażowymi</t>
  </si>
  <si>
    <t>Przecisk o długości do 50 m rurami o śr.nominalnej 150-250 mm metodą wibrową przy użyciu młota pneumatycznego w gruntach kat.III-IV - rura Dn 219,1x6,3mm wraz z przeciąganiem rurociągu</t>
  </si>
  <si>
    <t>Kształtki żeliwne ciśnieniowe kołnierzowe o śr. 110 mm - Trójnik kołnierzowy żel. Dn 100 równoprzelotowy</t>
  </si>
  <si>
    <t>Kształtki żeliwne ciśnieniowe kołnierzowe o śr. 110 mm - Trójnik kołnierzowy redukcyjny żel. Dn 100/80mm</t>
  </si>
  <si>
    <t>Łuki formowane  45° PE100 Dn 32 mm</t>
  </si>
  <si>
    <t>Tuleja ochronna dla przejść szczelnych dla rur PE przez przegrody budowlane 63/450mm</t>
  </si>
  <si>
    <t>Wodomierze skrzydełkowe domowe o śr. nominalnej 40 mm - wodomierz z odzysku (ewentualnie od Zwik), armatura na konsoli DN40 nowej</t>
  </si>
  <si>
    <t>Wodomierze skrzydełkowe domowe o śr. nominalnej 32 mm - wodomierz z odzysku, ewentualnie od Zwik, armatura na konsoli DN32 nowej</t>
  </si>
  <si>
    <t>Wodomierze skrzydełkowe domowe o śr. nominalnej 25 mm - wodomierz z odzysku, ewentualnie od Zwik, armatura na konsoli DN25 nowej</t>
  </si>
  <si>
    <t>Wodomierze skrzydełkowe domowe o śr. nominalnej 20 mm - wodomierz z odzysku, ewentualnie od Zwik, armatura na konsoli DN20 nowej</t>
  </si>
  <si>
    <t>Kształtki żeliwne ciśnieniowe kołnierzowe o śr. 80 mm -  redukcja żel. koł. 80/50mm</t>
  </si>
  <si>
    <t>Łuki formowane  22° PE100 Dn 90 mm</t>
  </si>
  <si>
    <t>Zawór grzybkowy mosiężny dn25</t>
  </si>
  <si>
    <t>Zawór grzybkowy skośno-zaporowy ze spustem dn25</t>
  </si>
  <si>
    <t>Obejma mocująca PE 32mm</t>
  </si>
  <si>
    <t xml:space="preserve">Jednokrotne płukanie sieci wodociągowej </t>
  </si>
  <si>
    <t>Dezynfekcja rurociągów sieci wodociągowych</t>
  </si>
  <si>
    <t>Kanały z rur PVC łączonych na wcisk o śr. zewn. 160 mm PVC-U SN12 lite wraz z robotami pomiarowymi, robotami ziemnymi (wykopem, umocnieniem ścian wykopu, podsypką, obsypką, zasypką, zagęszczeniem, wywozem i utylizacją nadmiaru gruntu itd.)</t>
  </si>
  <si>
    <t>Przejście przez ściany studni wraz z tuleją PCV fi 160mm</t>
  </si>
  <si>
    <t>Studzienki niewłazowe z tworzyw sztucznych o średnicy 425 mm z zamknięciem rurą teleskopową wraz z włazem</t>
  </si>
  <si>
    <t>Drenaż z rury elastycznej PVC-U o średnicy zewn. 125 mm w zwojach z filtrem na wykonanej podsypce - rura fi 125x113mm z filtrem z włókna sytetycznego z otworami 2,5x5mm wraz z robotami pomiarowymi, z robotami ziemnymi (wykopem, umocnieniem ścian wykopu, podsypką, geowłókniną, obsypką, zasypką, zagęszczeniem, wywozem i utylizacją nadmiaru gruntu itd.)</t>
  </si>
  <si>
    <t>Kanały z rur PVC łączonych na wcisk o śr. zewn. 160 mm PVC-U SN8 lite wraz z robotami pomiarowymi, z robotami ziemnymi (wykopem, umocnieniem ścian wykopu, podsypką, obsypką, zasypką, zagęszczeniem, wywozem i utylizacją nadmiaru gruntu itd.)</t>
  </si>
  <si>
    <t>Kształtki PVC kanalizacyjne jednokielichowe łączone na wcisk o śr. zewn. 160 mm - Zaślepka  PVC 125/113mm</t>
  </si>
  <si>
    <t>Mechaniczna rozbiórka elementów konstrukcji betonowych niezbrojonych o grubości ponad 15 cm z wywozem i utylizacją gruzu</t>
  </si>
  <si>
    <t>Demontaż studzienek ściekowych ulicznych betonowych o śr. 500 mm z osadnikiem bez syfonu z wywozem i utylizacją gruzu, transportem złomu do ZWiK</t>
  </si>
  <si>
    <t>Demontaż kominów włazowych - pokrywy nadstudzienne żelbetowe fi100-150 z pierścieniem odciążającym i włazem, z wywozem i utylizacją gruzu, transportem złomu do ZWiK</t>
  </si>
  <si>
    <t>Demontaż kominów włazowych - pokrywy nadstudzienne żelbetowe o śr. 150x150 cm z pierścieniem odciążającym i włazem z wywozem i utylizacją gruzu, transportem złomu do ZWiK</t>
  </si>
  <si>
    <t>Wymiana zwieńczenia studni kanalizacji ogólnospławnej - pokrywy studni, pierścieni odciążających i włazu</t>
  </si>
  <si>
    <t>Demontaż hydrantu podziemnego o średnicy nominalnej 80 mm wraz z transportem do ZWiK</t>
  </si>
  <si>
    <t>Demontaż zasuwy żeliwnej kołnierzowej o średnicy nominalnej 80 mm wraz z transportem do ZWiK</t>
  </si>
  <si>
    <t>Demontaż zasuwy żeliwnej kołnierzowej o średnicy nominalnej 100 mm wraz z transportem do ZWiK</t>
  </si>
  <si>
    <t>Demontaż rurociągu żeliwnego ciśnieniowego kielichowego uszczelnianego folią aluminiową o śr. nominalnej 50 mm wraz z transportem i utylizacją</t>
  </si>
  <si>
    <t>Demontaż rurociągu żeliwnego ciśnieniowego kielichowego uszczelnianego folią aluminiową o śr. nominalnej 100 mm wraz z transportem i utylizacją</t>
  </si>
  <si>
    <t>Demontaż rurociągu żeliwnego ciśnieniowego kielichowego uszczelnianego folią aluminiową o śr. nominalnej 125 mm wraz z transportem i utylizacją</t>
  </si>
  <si>
    <t>Demontaż tabliczek oznaczeniowych</t>
  </si>
  <si>
    <t>10. SIECI SANITARNE WOD-KAN</t>
  </si>
  <si>
    <t>10.1. KANALIZACJA DESZCZOWA GRAWITACYJNA</t>
  </si>
  <si>
    <t>10.2. SIEĆ WODOCIĄGOWA</t>
  </si>
  <si>
    <t>10.3. KANALIZACJA SANITARNA</t>
  </si>
  <si>
    <t>10.4. KANALIZACJA DRENAŻOWA</t>
  </si>
  <si>
    <t>10.5.1. Kanalizacja ogólnospławna</t>
  </si>
  <si>
    <t>10.5.2. Sieć wodociągowa</t>
  </si>
  <si>
    <t>RAZEM SIECI SANITARNE WOD-KAN</t>
  </si>
  <si>
    <t>WARTOŚĆ ROBÓT NETTO</t>
  </si>
  <si>
    <t>Wykopy, materiał do ponowego wykorzystania lub utyliacja</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</si>
</sst>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0.0"/>
    <numFmt numFmtId="175" formatCode="0.000"/>
  </numFmts>
  <fonts count="58">
    <font>
      <sz val="10"/>
      <name val="Arial"/>
      <family val="0"/>
    </font>
    <font>
      <sz val="8"/>
      <name val="Arial"/>
      <family val="0"/>
    </font>
    <font>
      <sz val="7"/>
      <name val="Arial"/>
      <family val="0"/>
    </font>
    <font>
      <i/>
      <sz val="7"/>
      <name val="Arial"/>
      <family val="0"/>
    </font>
    <font>
      <b/>
      <sz val="8"/>
      <name val="Arial"/>
      <family val="0"/>
    </font>
    <font>
      <b/>
      <sz val="14"/>
      <name val="Arial"/>
      <family val="2"/>
    </font>
    <font>
      <b/>
      <sz val="12"/>
      <color indexed="8"/>
      <name val="Arial"/>
      <family val="2"/>
    </font>
    <font>
      <b/>
      <sz val="9"/>
      <color indexed="8"/>
      <name val="Arial"/>
      <family val="2"/>
    </font>
    <font>
      <i/>
      <sz val="8"/>
      <name val="Arial"/>
      <family val="0"/>
    </font>
    <font>
      <sz val="8"/>
      <name val="Calibri"/>
      <family val="2"/>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Arial"/>
      <family val="2"/>
    </font>
    <font>
      <sz val="8"/>
      <color indexed="10"/>
      <name val="Arial"/>
      <family val="2"/>
    </font>
    <font>
      <b/>
      <sz val="8"/>
      <color indexed="8"/>
      <name val="Arial"/>
      <family val="2"/>
    </font>
    <font>
      <b/>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Arial"/>
      <family val="2"/>
    </font>
    <font>
      <sz val="8"/>
      <color rgb="FFFF0000"/>
      <name val="Arial"/>
      <family val="2"/>
    </font>
    <font>
      <b/>
      <sz val="8"/>
      <color theme="1"/>
      <name val="Arial"/>
      <family val="2"/>
    </font>
    <font>
      <b/>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52"/>
        <bgColor indexed="64"/>
      </patternFill>
    </fill>
    <fill>
      <patternFill patternType="solid">
        <fgColor indexed="44"/>
        <bgColor indexed="64"/>
      </patternFill>
    </fill>
    <fill>
      <patternFill patternType="solid">
        <fgColor theme="0"/>
        <bgColor indexed="64"/>
      </patternFill>
    </fill>
    <fill>
      <patternFill patternType="solid">
        <fgColor rgb="FF92D050"/>
        <bgColor indexed="64"/>
      </patternFill>
    </fill>
    <fill>
      <patternFill patternType="solid">
        <fgColor theme="9"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47" fillId="27" borderId="1" applyNumberFormat="0" applyAlignment="0" applyProtection="0"/>
    <xf numFmtId="0" fontId="48" fillId="0" borderId="0" applyNumberFormat="0" applyFill="0" applyBorder="0" applyAlignment="0" applyProtection="0"/>
    <xf numFmtId="9" fontId="1"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3" fillId="32" borderId="0" applyNumberFormat="0" applyBorder="0" applyAlignment="0" applyProtection="0"/>
  </cellStyleXfs>
  <cellXfs count="93">
    <xf numFmtId="0" fontId="0" fillId="0" borderId="0" xfId="0" applyAlignment="1">
      <alignment/>
    </xf>
    <xf numFmtId="0" fontId="1" fillId="0" borderId="0" xfId="0" applyNumberFormat="1" applyFont="1" applyAlignment="1">
      <alignment vertical="top" wrapText="1"/>
    </xf>
    <xf numFmtId="0" fontId="0" fillId="0" borderId="0" xfId="0" applyNumberFormat="1" applyAlignment="1">
      <alignment vertical="center"/>
    </xf>
    <xf numFmtId="0" fontId="1" fillId="0" borderId="10" xfId="0" applyFont="1" applyBorder="1" applyAlignment="1">
      <alignment horizontal="left" vertical="top" wrapText="1"/>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top" wrapText="1"/>
    </xf>
    <xf numFmtId="0"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174" fontId="7"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4" borderId="10" xfId="0" applyNumberFormat="1" applyFont="1" applyFill="1" applyBorder="1" applyAlignment="1">
      <alignment vertical="center" wrapText="1"/>
    </xf>
    <xf numFmtId="0" fontId="4"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left" vertical="center" wrapText="1"/>
    </xf>
    <xf numFmtId="0" fontId="4" fillId="35" borderId="10" xfId="0" applyNumberFormat="1" applyFont="1" applyFill="1" applyBorder="1" applyAlignment="1">
      <alignment vertical="center" wrapText="1"/>
    </xf>
    <xf numFmtId="0" fontId="4" fillId="35"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0" xfId="0" applyNumberFormat="1" applyFont="1" applyBorder="1" applyAlignment="1">
      <alignment horizontal="center" vertical="center" wrapText="1"/>
    </xf>
    <xf numFmtId="0" fontId="4" fillId="35" borderId="10" xfId="0" applyNumberFormat="1" applyFont="1" applyFill="1" applyBorder="1" applyAlignment="1">
      <alignment vertical="center" wrapText="1"/>
    </xf>
    <xf numFmtId="0" fontId="4" fillId="35"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0" xfId="0" applyNumberFormat="1" applyFont="1" applyBorder="1" applyAlignment="1">
      <alignment vertical="center" wrapText="1"/>
    </xf>
    <xf numFmtId="0" fontId="8" fillId="0" borderId="10" xfId="0" applyNumberFormat="1" applyFont="1" applyBorder="1" applyAlignment="1">
      <alignment horizontal="left" vertical="top" wrapText="1"/>
    </xf>
    <xf numFmtId="0" fontId="1" fillId="0" borderId="10" xfId="0" applyNumberFormat="1" applyFont="1" applyBorder="1" applyAlignment="1">
      <alignment vertical="top" wrapText="1"/>
    </xf>
    <xf numFmtId="0" fontId="1" fillId="0" borderId="10" xfId="0" applyNumberFormat="1" applyFont="1" applyBorder="1" applyAlignment="1">
      <alignment horizontal="center" vertical="top" wrapText="1"/>
    </xf>
    <xf numFmtId="0" fontId="1" fillId="0" borderId="10" xfId="0" applyNumberFormat="1" applyFont="1" applyBorder="1" applyAlignment="1">
      <alignment horizontal="left" vertical="top" wrapText="1"/>
    </xf>
    <xf numFmtId="0" fontId="1" fillId="0" borderId="10" xfId="0" applyNumberFormat="1" applyFont="1" applyBorder="1" applyAlignment="1">
      <alignment horizontal="right" vertical="center" wrapText="1"/>
    </xf>
    <xf numFmtId="0" fontId="1" fillId="0" borderId="10" xfId="0" applyFont="1" applyBorder="1" applyAlignment="1">
      <alignment horizontal="center" vertical="center" wrapText="1"/>
    </xf>
    <xf numFmtId="0" fontId="8" fillId="0" borderId="10"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0" fontId="10"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xf>
    <xf numFmtId="174" fontId="10"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4" borderId="10" xfId="0" applyNumberFormat="1" applyFont="1" applyFill="1" applyBorder="1" applyAlignment="1">
      <alignment vertical="center" wrapText="1"/>
    </xf>
    <xf numFmtId="0" fontId="4"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left" vertical="center" wrapText="1"/>
    </xf>
    <xf numFmtId="0" fontId="1" fillId="0" borderId="10" xfId="52" applyNumberFormat="1" applyFont="1" applyBorder="1" applyAlignment="1">
      <alignment horizontal="center" vertical="top" wrapText="1"/>
      <protection/>
    </xf>
    <xf numFmtId="0" fontId="1" fillId="0" borderId="10" xfId="52" applyNumberFormat="1" applyFont="1" applyBorder="1" applyAlignment="1">
      <alignment horizontal="left" vertical="top" wrapText="1"/>
      <protection/>
    </xf>
    <xf numFmtId="0" fontId="1" fillId="0" borderId="10" xfId="52" applyNumberFormat="1" applyFont="1" applyBorder="1" applyAlignment="1">
      <alignment horizontal="center" vertical="center" wrapText="1"/>
      <protection/>
    </xf>
    <xf numFmtId="0" fontId="1" fillId="0" borderId="10" xfId="0" applyNumberFormat="1" applyFont="1" applyBorder="1" applyAlignment="1">
      <alignment horizontal="right" vertical="center" wrapText="1"/>
    </xf>
    <xf numFmtId="0" fontId="4" fillId="36" borderId="10" xfId="0" applyNumberFormat="1" applyFont="1" applyFill="1" applyBorder="1" applyAlignment="1">
      <alignment vertical="center" wrapText="1"/>
    </xf>
    <xf numFmtId="0" fontId="1" fillId="0" borderId="10" xfId="0" applyNumberFormat="1" applyFont="1" applyBorder="1" applyAlignment="1">
      <alignment horizontal="center" vertical="center" wrapText="1"/>
    </xf>
    <xf numFmtId="0" fontId="1" fillId="37" borderId="10" xfId="0" applyNumberFormat="1" applyFont="1" applyFill="1" applyBorder="1" applyAlignment="1">
      <alignment horizontal="center" vertical="center" wrapText="1"/>
    </xf>
    <xf numFmtId="0" fontId="4" fillId="37" borderId="10" xfId="0" applyNumberFormat="1" applyFont="1" applyFill="1" applyBorder="1" applyAlignment="1">
      <alignment horizontal="left" vertical="center" wrapText="1"/>
    </xf>
    <xf numFmtId="0" fontId="1" fillId="37" borderId="10" xfId="0" applyNumberFormat="1" applyFont="1" applyFill="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center" wrapText="1"/>
    </xf>
    <xf numFmtId="0" fontId="4" fillId="34" borderId="10" xfId="0" applyNumberFormat="1" applyFont="1" applyFill="1" applyBorder="1" applyAlignment="1">
      <alignment horizontal="left" vertical="center" wrapText="1"/>
    </xf>
    <xf numFmtId="0" fontId="4" fillId="35" borderId="10" xfId="0" applyNumberFormat="1" applyFont="1" applyFill="1" applyBorder="1" applyAlignment="1">
      <alignment horizontal="left" vertical="center" wrapText="1"/>
    </xf>
    <xf numFmtId="0" fontId="4" fillId="37" borderId="10" xfId="0" applyNumberFormat="1" applyFont="1" applyFill="1" applyBorder="1" applyAlignment="1">
      <alignment vertical="center" wrapText="1"/>
    </xf>
    <xf numFmtId="0" fontId="4" fillId="37" borderId="10" xfId="0" applyNumberFormat="1" applyFont="1" applyFill="1" applyBorder="1" applyAlignment="1">
      <alignment horizontal="center" vertical="center" wrapText="1"/>
    </xf>
    <xf numFmtId="0" fontId="4" fillId="37" borderId="10" xfId="0" applyNumberFormat="1" applyFont="1" applyFill="1" applyBorder="1" applyAlignment="1">
      <alignment horizontal="left" vertical="center" wrapText="1"/>
    </xf>
    <xf numFmtId="0" fontId="4" fillId="35" borderId="10" xfId="0" applyFont="1" applyFill="1" applyBorder="1" applyAlignment="1">
      <alignmen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wrapText="1"/>
    </xf>
    <xf numFmtId="0" fontId="4" fillId="35" borderId="10" xfId="0" applyFont="1" applyFill="1" applyBorder="1" applyAlignment="1">
      <alignmen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wrapText="1"/>
    </xf>
    <xf numFmtId="0" fontId="54" fillId="0" borderId="10" xfId="0" applyFont="1" applyBorder="1" applyAlignment="1">
      <alignment horizontal="center" vertical="top" wrapText="1"/>
    </xf>
    <xf numFmtId="0" fontId="54" fillId="0" borderId="10" xfId="0" applyFont="1" applyBorder="1" applyAlignment="1">
      <alignment horizontal="left" vertical="top"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35" borderId="10" xfId="0" applyFont="1" applyFill="1" applyBorder="1" applyAlignment="1">
      <alignment vertical="center" wrapText="1"/>
    </xf>
    <xf numFmtId="0" fontId="56" fillId="35" borderId="10" xfId="0" applyFont="1" applyFill="1" applyBorder="1" applyAlignment="1">
      <alignment horizontal="center" vertical="center" wrapText="1"/>
    </xf>
    <xf numFmtId="0" fontId="56" fillId="35" borderId="10" xfId="0" applyFont="1" applyFill="1" applyBorder="1" applyAlignment="1">
      <alignment horizontal="left" vertical="center" wrapText="1"/>
    </xf>
    <xf numFmtId="0" fontId="57" fillId="35" borderId="10" xfId="0" applyFont="1" applyFill="1" applyBorder="1" applyAlignment="1">
      <alignment vertical="center" wrapText="1"/>
    </xf>
    <xf numFmtId="0" fontId="1" fillId="0" borderId="10" xfId="0" applyNumberFormat="1" applyFont="1" applyBorder="1" applyAlignment="1">
      <alignment vertical="top" wrapText="1"/>
    </xf>
    <xf numFmtId="0" fontId="1" fillId="38" borderId="10" xfId="0" applyNumberFormat="1" applyFont="1" applyFill="1" applyBorder="1" applyAlignment="1">
      <alignment vertical="top" wrapText="1"/>
    </xf>
    <xf numFmtId="0" fontId="4" fillId="38" borderId="10" xfId="0" applyNumberFormat="1" applyFont="1" applyFill="1" applyBorder="1" applyAlignment="1">
      <alignment vertical="top" wrapText="1"/>
    </xf>
    <xf numFmtId="0" fontId="11" fillId="38" borderId="10" xfId="0" applyFont="1" applyFill="1" applyBorder="1" applyAlignment="1">
      <alignment horizontal="center"/>
    </xf>
    <xf numFmtId="0" fontId="4" fillId="34" borderId="1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2" fontId="6" fillId="0" borderId="14"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174" fontId="1" fillId="0" borderId="10" xfId="0" applyNumberFormat="1" applyFont="1" applyBorder="1" applyAlignment="1">
      <alignment horizontal="center" vertical="center" wrapText="1"/>
    </xf>
    <xf numFmtId="175" fontId="1" fillId="0" borderId="10" xfId="0" applyNumberFormat="1" applyFont="1" applyBorder="1" applyAlignment="1">
      <alignment horizontal="center" vertical="center" wrapText="1"/>
    </xf>
    <xf numFmtId="0" fontId="1" fillId="38" borderId="10"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0"/>
  <sheetViews>
    <sheetView view="pageBreakPreview" zoomScale="115" zoomScaleSheetLayoutView="115" zoomScalePageLayoutView="0" workbookViewId="0" topLeftCell="A1">
      <selection activeCell="K52" sqref="K52"/>
    </sheetView>
  </sheetViews>
  <sheetFormatPr defaultColWidth="9.140625" defaultRowHeight="12.75"/>
  <cols>
    <col min="1" max="1" width="5.00390625" style="1" customWidth="1"/>
    <col min="2" max="2" width="12.28125" style="1" customWidth="1"/>
    <col min="3" max="3" width="44.28125" style="1" customWidth="1"/>
    <col min="4" max="4" width="5.7109375" style="1" customWidth="1"/>
    <col min="5" max="6" width="11.421875" style="1" customWidth="1"/>
    <col min="7" max="7" width="12.28125" style="1" customWidth="1"/>
  </cols>
  <sheetData>
    <row r="1" spans="1:7" ht="42" customHeight="1">
      <c r="A1" s="77" t="s">
        <v>371</v>
      </c>
      <c r="B1" s="78"/>
      <c r="C1" s="78"/>
      <c r="D1" s="78"/>
      <c r="E1" s="78"/>
      <c r="F1" s="78"/>
      <c r="G1" s="79"/>
    </row>
    <row r="2" spans="1:7" ht="42" customHeight="1">
      <c r="A2" s="80" t="s">
        <v>0</v>
      </c>
      <c r="B2" s="81"/>
      <c r="C2" s="81"/>
      <c r="D2" s="81"/>
      <c r="E2" s="81"/>
      <c r="F2" s="81"/>
      <c r="G2" s="82"/>
    </row>
    <row r="3" spans="1:7" ht="42" customHeight="1">
      <c r="A3" s="80" t="s">
        <v>372</v>
      </c>
      <c r="B3" s="81"/>
      <c r="C3" s="81"/>
      <c r="D3" s="81"/>
      <c r="E3" s="81"/>
      <c r="F3" s="81"/>
      <c r="G3" s="82"/>
    </row>
    <row r="4" spans="1:7" ht="12.75">
      <c r="A4" s="83" t="s">
        <v>363</v>
      </c>
      <c r="B4" s="84" t="s">
        <v>364</v>
      </c>
      <c r="C4" s="84" t="s">
        <v>365</v>
      </c>
      <c r="D4" s="85" t="s">
        <v>366</v>
      </c>
      <c r="E4" s="85"/>
      <c r="F4" s="85" t="s">
        <v>367</v>
      </c>
      <c r="G4" s="85"/>
    </row>
    <row r="5" spans="1:7" s="2" customFormat="1" ht="30" customHeight="1">
      <c r="A5" s="83"/>
      <c r="B5" s="84"/>
      <c r="C5" s="84"/>
      <c r="D5" s="32" t="s">
        <v>368</v>
      </c>
      <c r="E5" s="33" t="s">
        <v>1</v>
      </c>
      <c r="F5" s="33" t="s">
        <v>369</v>
      </c>
      <c r="G5" s="34" t="s">
        <v>370</v>
      </c>
    </row>
    <row r="6" spans="1:7" s="2" customFormat="1" ht="12.75">
      <c r="A6" s="35" t="s">
        <v>2</v>
      </c>
      <c r="B6" s="35">
        <v>2</v>
      </c>
      <c r="C6" s="35">
        <v>3</v>
      </c>
      <c r="D6" s="35">
        <v>4</v>
      </c>
      <c r="E6" s="35">
        <v>5</v>
      </c>
      <c r="F6" s="35">
        <v>6</v>
      </c>
      <c r="G6" s="35">
        <v>7</v>
      </c>
    </row>
    <row r="7" spans="1:7" s="2" customFormat="1" ht="12.75">
      <c r="A7" s="36"/>
      <c r="B7" s="37" t="s">
        <v>7</v>
      </c>
      <c r="C7" s="38" t="s">
        <v>8</v>
      </c>
      <c r="D7" s="36"/>
      <c r="E7" s="36"/>
      <c r="F7" s="36"/>
      <c r="G7" s="36"/>
    </row>
    <row r="8" spans="1:7" s="2" customFormat="1" ht="12.75">
      <c r="A8" s="19"/>
      <c r="B8" s="20" t="s">
        <v>7</v>
      </c>
      <c r="C8" s="21" t="s">
        <v>9</v>
      </c>
      <c r="D8" s="19"/>
      <c r="E8" s="19"/>
      <c r="F8" s="19"/>
      <c r="G8" s="19"/>
    </row>
    <row r="9" spans="1:7" ht="22.5">
      <c r="A9" s="26">
        <v>106</v>
      </c>
      <c r="B9" s="26" t="s">
        <v>10</v>
      </c>
      <c r="C9" s="17" t="s">
        <v>677</v>
      </c>
      <c r="D9" s="16" t="s">
        <v>11</v>
      </c>
      <c r="E9" s="16">
        <v>25</v>
      </c>
      <c r="F9" s="16"/>
      <c r="G9" s="16">
        <f>ROUND(E9*F9,2)</f>
        <v>0</v>
      </c>
    </row>
    <row r="10" spans="1:7" ht="12.75">
      <c r="A10" s="26">
        <v>107</v>
      </c>
      <c r="B10" s="26" t="s">
        <v>10</v>
      </c>
      <c r="C10" s="17" t="s">
        <v>678</v>
      </c>
      <c r="D10" s="16" t="s">
        <v>11</v>
      </c>
      <c r="E10" s="16">
        <v>270.6</v>
      </c>
      <c r="F10" s="16"/>
      <c r="G10" s="16">
        <f>ROUND(E10*F10,2)</f>
        <v>0</v>
      </c>
    </row>
    <row r="11" spans="1:7" s="2" customFormat="1" ht="12.75">
      <c r="A11" s="20"/>
      <c r="B11" s="20" t="s">
        <v>7</v>
      </c>
      <c r="C11" s="21" t="s">
        <v>16</v>
      </c>
      <c r="D11" s="19"/>
      <c r="E11" s="20"/>
      <c r="F11" s="20"/>
      <c r="G11" s="20"/>
    </row>
    <row r="12" spans="1:7" ht="33.75">
      <c r="A12" s="26">
        <v>108</v>
      </c>
      <c r="B12" s="26" t="s">
        <v>17</v>
      </c>
      <c r="C12" s="17" t="s">
        <v>664</v>
      </c>
      <c r="D12" s="16" t="s">
        <v>11</v>
      </c>
      <c r="E12" s="16">
        <v>4.4</v>
      </c>
      <c r="F12" s="16"/>
      <c r="G12" s="16">
        <f>ROUND(E12*F12,2)</f>
        <v>0</v>
      </c>
    </row>
    <row r="13" spans="1:7" ht="12.75">
      <c r="A13" s="26">
        <v>109</v>
      </c>
      <c r="B13" s="26" t="s">
        <v>17</v>
      </c>
      <c r="C13" s="17" t="s">
        <v>18</v>
      </c>
      <c r="D13" s="16" t="s">
        <v>11</v>
      </c>
      <c r="E13" s="16">
        <v>1.167</v>
      </c>
      <c r="F13" s="16"/>
      <c r="G13" s="16">
        <f>ROUND(E13*F13,2)</f>
        <v>0</v>
      </c>
    </row>
    <row r="14" spans="1:7" s="2" customFormat="1" ht="12.75">
      <c r="A14" s="20"/>
      <c r="B14" s="20" t="s">
        <v>7</v>
      </c>
      <c r="C14" s="21" t="s">
        <v>19</v>
      </c>
      <c r="D14" s="19"/>
      <c r="E14" s="20"/>
      <c r="F14" s="20"/>
      <c r="G14" s="20"/>
    </row>
    <row r="15" spans="1:7" ht="22.5">
      <c r="A15" s="26">
        <v>110</v>
      </c>
      <c r="B15" s="26" t="s">
        <v>20</v>
      </c>
      <c r="C15" s="17" t="s">
        <v>21</v>
      </c>
      <c r="D15" s="16" t="s">
        <v>54</v>
      </c>
      <c r="E15" s="16">
        <v>1</v>
      </c>
      <c r="F15" s="16"/>
      <c r="G15" s="16">
        <f>ROUND(E15*F15,2)</f>
        <v>0</v>
      </c>
    </row>
    <row r="16" spans="1:7" s="2" customFormat="1" ht="12.75">
      <c r="A16" s="20"/>
      <c r="B16" s="20" t="s">
        <v>7</v>
      </c>
      <c r="C16" s="21" t="s">
        <v>23</v>
      </c>
      <c r="D16" s="19"/>
      <c r="E16" s="20"/>
      <c r="F16" s="20"/>
      <c r="G16" s="20"/>
    </row>
    <row r="17" spans="1:7" ht="22.5">
      <c r="A17" s="26">
        <v>111</v>
      </c>
      <c r="B17" s="26" t="s">
        <v>24</v>
      </c>
      <c r="C17" s="17" t="s">
        <v>25</v>
      </c>
      <c r="D17" s="16" t="s">
        <v>12</v>
      </c>
      <c r="E17" s="16">
        <v>11.674</v>
      </c>
      <c r="F17" s="16"/>
      <c r="G17" s="16">
        <f aca="true" t="shared" si="0" ref="G17:G22">ROUND(E17*F17,2)</f>
        <v>0</v>
      </c>
    </row>
    <row r="18" spans="1:7" ht="33.75">
      <c r="A18" s="26">
        <v>112</v>
      </c>
      <c r="B18" s="26" t="s">
        <v>24</v>
      </c>
      <c r="C18" s="17" t="s">
        <v>26</v>
      </c>
      <c r="D18" s="16" t="s">
        <v>12</v>
      </c>
      <c r="E18" s="16">
        <v>18.889</v>
      </c>
      <c r="F18" s="16"/>
      <c r="G18" s="16">
        <f t="shared" si="0"/>
        <v>0</v>
      </c>
    </row>
    <row r="19" spans="1:7" ht="33.75">
      <c r="A19" s="26">
        <v>113</v>
      </c>
      <c r="B19" s="26" t="s">
        <v>24</v>
      </c>
      <c r="C19" s="17" t="s">
        <v>27</v>
      </c>
      <c r="D19" s="16" t="s">
        <v>12</v>
      </c>
      <c r="E19" s="16">
        <v>18.889</v>
      </c>
      <c r="F19" s="16"/>
      <c r="G19" s="16">
        <f t="shared" si="0"/>
        <v>0</v>
      </c>
    </row>
    <row r="20" spans="1:7" ht="33.75">
      <c r="A20" s="26">
        <v>114</v>
      </c>
      <c r="B20" s="26" t="s">
        <v>24</v>
      </c>
      <c r="C20" s="17" t="s">
        <v>28</v>
      </c>
      <c r="D20" s="16" t="s">
        <v>12</v>
      </c>
      <c r="E20" s="16">
        <v>35.176</v>
      </c>
      <c r="F20" s="16"/>
      <c r="G20" s="16">
        <f t="shared" si="0"/>
        <v>0</v>
      </c>
    </row>
    <row r="21" spans="1:7" ht="33.75">
      <c r="A21" s="26">
        <v>115</v>
      </c>
      <c r="B21" s="26" t="s">
        <v>24</v>
      </c>
      <c r="C21" s="17" t="s">
        <v>29</v>
      </c>
      <c r="D21" s="16" t="s">
        <v>12</v>
      </c>
      <c r="E21" s="16">
        <v>35.176</v>
      </c>
      <c r="F21" s="16"/>
      <c r="G21" s="16">
        <f t="shared" si="0"/>
        <v>0</v>
      </c>
    </row>
    <row r="22" spans="1:7" ht="22.5">
      <c r="A22" s="26">
        <v>116</v>
      </c>
      <c r="B22" s="26" t="s">
        <v>24</v>
      </c>
      <c r="C22" s="17" t="s">
        <v>30</v>
      </c>
      <c r="D22" s="16" t="s">
        <v>31</v>
      </c>
      <c r="E22" s="16">
        <v>12</v>
      </c>
      <c r="F22" s="16"/>
      <c r="G22" s="16">
        <f t="shared" si="0"/>
        <v>0</v>
      </c>
    </row>
    <row r="23" spans="1:7" s="2" customFormat="1" ht="12.75">
      <c r="A23" s="20"/>
      <c r="B23" s="20" t="s">
        <v>7</v>
      </c>
      <c r="C23" s="21" t="s">
        <v>32</v>
      </c>
      <c r="D23" s="19"/>
      <c r="E23" s="20"/>
      <c r="F23" s="20"/>
      <c r="G23" s="20"/>
    </row>
    <row r="24" spans="1:7" ht="33.75">
      <c r="A24" s="26">
        <v>117</v>
      </c>
      <c r="B24" s="26" t="s">
        <v>33</v>
      </c>
      <c r="C24" s="17" t="s">
        <v>34</v>
      </c>
      <c r="D24" s="16" t="s">
        <v>12</v>
      </c>
      <c r="E24" s="16">
        <v>8.6</v>
      </c>
      <c r="F24" s="16"/>
      <c r="G24" s="16">
        <f aca="true" t="shared" si="1" ref="G24:G29">ROUND(E24*F24,2)</f>
        <v>0</v>
      </c>
    </row>
    <row r="25" spans="1:7" ht="12.75">
      <c r="A25" s="26">
        <v>118</v>
      </c>
      <c r="B25" s="26" t="s">
        <v>24</v>
      </c>
      <c r="C25" s="17" t="s">
        <v>35</v>
      </c>
      <c r="D25" s="16" t="s">
        <v>12</v>
      </c>
      <c r="E25" s="16">
        <v>10.176</v>
      </c>
      <c r="F25" s="16"/>
      <c r="G25" s="16">
        <f t="shared" si="1"/>
        <v>0</v>
      </c>
    </row>
    <row r="26" spans="1:7" ht="12.75">
      <c r="A26" s="26">
        <v>119</v>
      </c>
      <c r="B26" s="26" t="s">
        <v>17</v>
      </c>
      <c r="C26" s="17" t="s">
        <v>36</v>
      </c>
      <c r="D26" s="16" t="s">
        <v>11</v>
      </c>
      <c r="E26" s="16">
        <v>1.29</v>
      </c>
      <c r="F26" s="16"/>
      <c r="G26" s="16">
        <f t="shared" si="1"/>
        <v>0</v>
      </c>
    </row>
    <row r="27" spans="1:7" ht="12.75">
      <c r="A27" s="26">
        <v>120</v>
      </c>
      <c r="B27" s="26" t="s">
        <v>17</v>
      </c>
      <c r="C27" s="17" t="s">
        <v>37</v>
      </c>
      <c r="D27" s="16" t="s">
        <v>11</v>
      </c>
      <c r="E27" s="16">
        <v>0.86</v>
      </c>
      <c r="F27" s="16"/>
      <c r="G27" s="16">
        <f t="shared" si="1"/>
        <v>0</v>
      </c>
    </row>
    <row r="28" spans="1:7" ht="22.5">
      <c r="A28" s="26">
        <v>121</v>
      </c>
      <c r="B28" s="26" t="s">
        <v>24</v>
      </c>
      <c r="C28" s="17" t="s">
        <v>38</v>
      </c>
      <c r="D28" s="16" t="s">
        <v>12</v>
      </c>
      <c r="E28" s="16">
        <v>8.6</v>
      </c>
      <c r="F28" s="16"/>
      <c r="G28" s="16">
        <f t="shared" si="1"/>
        <v>0</v>
      </c>
    </row>
    <row r="29" spans="1:7" ht="12.75">
      <c r="A29" s="26">
        <v>122</v>
      </c>
      <c r="B29" s="26" t="s">
        <v>17</v>
      </c>
      <c r="C29" s="17" t="s">
        <v>39</v>
      </c>
      <c r="D29" s="16" t="s">
        <v>12</v>
      </c>
      <c r="E29" s="16">
        <v>8.6</v>
      </c>
      <c r="F29" s="16"/>
      <c r="G29" s="16">
        <f t="shared" si="1"/>
        <v>0</v>
      </c>
    </row>
    <row r="30" spans="1:7" s="2" customFormat="1" ht="12.75">
      <c r="A30" s="20"/>
      <c r="B30" s="20" t="s">
        <v>7</v>
      </c>
      <c r="C30" s="21" t="s">
        <v>40</v>
      </c>
      <c r="D30" s="19"/>
      <c r="E30" s="20"/>
      <c r="F30" s="20"/>
      <c r="G30" s="20"/>
    </row>
    <row r="31" spans="1:7" ht="33.75">
      <c r="A31" s="26">
        <v>123</v>
      </c>
      <c r="B31" s="26" t="s">
        <v>17</v>
      </c>
      <c r="C31" s="17" t="s">
        <v>41</v>
      </c>
      <c r="D31" s="16" t="s">
        <v>12</v>
      </c>
      <c r="E31" s="16">
        <v>8.275</v>
      </c>
      <c r="F31" s="16"/>
      <c r="G31" s="16">
        <f aca="true" t="shared" si="2" ref="G31:G38">ROUND(E31*F31,2)</f>
        <v>0</v>
      </c>
    </row>
    <row r="32" spans="1:7" ht="33.75">
      <c r="A32" s="26">
        <v>124</v>
      </c>
      <c r="B32" s="26" t="s">
        <v>17</v>
      </c>
      <c r="C32" s="17" t="s">
        <v>42</v>
      </c>
      <c r="D32" s="16" t="s">
        <v>12</v>
      </c>
      <c r="E32" s="16">
        <v>24.83</v>
      </c>
      <c r="F32" s="16"/>
      <c r="G32" s="16">
        <f t="shared" si="2"/>
        <v>0</v>
      </c>
    </row>
    <row r="33" spans="1:7" ht="33.75">
      <c r="A33" s="26">
        <v>125</v>
      </c>
      <c r="B33" s="26" t="s">
        <v>24</v>
      </c>
      <c r="C33" s="17" t="s">
        <v>43</v>
      </c>
      <c r="D33" s="16" t="s">
        <v>12</v>
      </c>
      <c r="E33" s="16">
        <v>8.28</v>
      </c>
      <c r="F33" s="16"/>
      <c r="G33" s="16">
        <f t="shared" si="2"/>
        <v>0</v>
      </c>
    </row>
    <row r="34" spans="1:7" ht="22.5">
      <c r="A34" s="26">
        <v>126</v>
      </c>
      <c r="B34" s="26" t="s">
        <v>24</v>
      </c>
      <c r="C34" s="17" t="s">
        <v>44</v>
      </c>
      <c r="D34" s="16" t="s">
        <v>31</v>
      </c>
      <c r="E34" s="16">
        <v>12</v>
      </c>
      <c r="F34" s="16"/>
      <c r="G34" s="16">
        <f t="shared" si="2"/>
        <v>0</v>
      </c>
    </row>
    <row r="35" spans="1:7" ht="22.5">
      <c r="A35" s="26">
        <v>127</v>
      </c>
      <c r="B35" s="26" t="s">
        <v>45</v>
      </c>
      <c r="C35" s="17" t="s">
        <v>46</v>
      </c>
      <c r="D35" s="16" t="s">
        <v>12</v>
      </c>
      <c r="E35" s="16">
        <v>8.28</v>
      </c>
      <c r="F35" s="16"/>
      <c r="G35" s="16">
        <f t="shared" si="2"/>
        <v>0</v>
      </c>
    </row>
    <row r="36" spans="1:7" ht="12.75">
      <c r="A36" s="26">
        <v>128</v>
      </c>
      <c r="B36" s="26" t="s">
        <v>45</v>
      </c>
      <c r="C36" s="17" t="s">
        <v>47</v>
      </c>
      <c r="D36" s="16" t="s">
        <v>31</v>
      </c>
      <c r="E36" s="16">
        <v>12</v>
      </c>
      <c r="F36" s="16"/>
      <c r="G36" s="16">
        <f t="shared" si="2"/>
        <v>0</v>
      </c>
    </row>
    <row r="37" spans="1:7" ht="33.75">
      <c r="A37" s="26">
        <v>129</v>
      </c>
      <c r="B37" s="26" t="s">
        <v>48</v>
      </c>
      <c r="C37" s="17" t="s">
        <v>49</v>
      </c>
      <c r="D37" s="16" t="s">
        <v>12</v>
      </c>
      <c r="E37" s="16">
        <v>7.0520000000000005</v>
      </c>
      <c r="F37" s="16"/>
      <c r="G37" s="16">
        <f t="shared" si="2"/>
        <v>0</v>
      </c>
    </row>
    <row r="38" spans="1:7" ht="33.75">
      <c r="A38" s="26">
        <v>130</v>
      </c>
      <c r="B38" s="26" t="s">
        <v>48</v>
      </c>
      <c r="C38" s="17" t="s">
        <v>49</v>
      </c>
      <c r="D38" s="16" t="s">
        <v>12</v>
      </c>
      <c r="E38" s="16">
        <v>27.493</v>
      </c>
      <c r="F38" s="16"/>
      <c r="G38" s="16">
        <f t="shared" si="2"/>
        <v>0</v>
      </c>
    </row>
    <row r="39" spans="1:7" s="2" customFormat="1" ht="12.75">
      <c r="A39" s="20"/>
      <c r="B39" s="20" t="s">
        <v>7</v>
      </c>
      <c r="C39" s="21" t="s">
        <v>50</v>
      </c>
      <c r="D39" s="19"/>
      <c r="E39" s="20"/>
      <c r="F39" s="20"/>
      <c r="G39" s="20"/>
    </row>
    <row r="40" spans="1:7" ht="12.75" customHeight="1">
      <c r="A40" s="26">
        <v>131</v>
      </c>
      <c r="B40" s="39" t="s">
        <v>51</v>
      </c>
      <c r="C40" s="40" t="s">
        <v>52</v>
      </c>
      <c r="D40" s="41" t="s">
        <v>22</v>
      </c>
      <c r="E40" s="41">
        <v>1</v>
      </c>
      <c r="F40" s="16"/>
      <c r="G40" s="16">
        <f aca="true" t="shared" si="3" ref="G40:G46">ROUND(E40*F40,2)</f>
        <v>0</v>
      </c>
    </row>
    <row r="41" spans="1:7" ht="12.75" customHeight="1">
      <c r="A41" s="26">
        <v>132</v>
      </c>
      <c r="B41" s="39" t="s">
        <v>51</v>
      </c>
      <c r="C41" s="40" t="s">
        <v>699</v>
      </c>
      <c r="D41" s="41" t="s">
        <v>31</v>
      </c>
      <c r="E41" s="41">
        <v>5.5</v>
      </c>
      <c r="F41" s="16"/>
      <c r="G41" s="16">
        <f t="shared" si="3"/>
        <v>0</v>
      </c>
    </row>
    <row r="42" spans="1:7" ht="22.5">
      <c r="A42" s="26">
        <v>133</v>
      </c>
      <c r="B42" s="39" t="s">
        <v>51</v>
      </c>
      <c r="C42" s="40" t="s">
        <v>700</v>
      </c>
      <c r="D42" s="41" t="s">
        <v>22</v>
      </c>
      <c r="E42" s="41">
        <v>2</v>
      </c>
      <c r="F42" s="16"/>
      <c r="G42" s="16">
        <f t="shared" si="3"/>
        <v>0</v>
      </c>
    </row>
    <row r="43" spans="1:7" ht="12.75">
      <c r="A43" s="26">
        <v>134</v>
      </c>
      <c r="B43" s="39" t="s">
        <v>51</v>
      </c>
      <c r="C43" s="40" t="s">
        <v>53</v>
      </c>
      <c r="D43" s="41" t="s">
        <v>54</v>
      </c>
      <c r="E43" s="41">
        <v>1</v>
      </c>
      <c r="F43" s="16"/>
      <c r="G43" s="16">
        <f t="shared" si="3"/>
        <v>0</v>
      </c>
    </row>
    <row r="44" spans="1:7" ht="22.5">
      <c r="A44" s="26">
        <v>135</v>
      </c>
      <c r="B44" s="39" t="s">
        <v>51</v>
      </c>
      <c r="C44" s="40" t="s">
        <v>701</v>
      </c>
      <c r="D44" s="41" t="s">
        <v>31</v>
      </c>
      <c r="E44" s="41">
        <v>34</v>
      </c>
      <c r="F44" s="16"/>
      <c r="G44" s="16">
        <f t="shared" si="3"/>
        <v>0</v>
      </c>
    </row>
    <row r="45" spans="1:7" ht="12.75">
      <c r="A45" s="26">
        <v>136</v>
      </c>
      <c r="B45" s="39" t="s">
        <v>51</v>
      </c>
      <c r="C45" s="40" t="s">
        <v>702</v>
      </c>
      <c r="D45" s="41" t="s">
        <v>54</v>
      </c>
      <c r="E45" s="41">
        <v>1</v>
      </c>
      <c r="F45" s="16"/>
      <c r="G45" s="16">
        <f t="shared" si="3"/>
        <v>0</v>
      </c>
    </row>
    <row r="46" spans="1:7" ht="12.75">
      <c r="A46" s="26">
        <v>137</v>
      </c>
      <c r="B46" s="39" t="s">
        <v>51</v>
      </c>
      <c r="C46" s="40" t="s">
        <v>703</v>
      </c>
      <c r="D46" s="41" t="s">
        <v>22</v>
      </c>
      <c r="E46" s="41">
        <v>2</v>
      </c>
      <c r="F46" s="16"/>
      <c r="G46" s="16">
        <f t="shared" si="3"/>
        <v>0</v>
      </c>
    </row>
    <row r="47" spans="1:7" s="2" customFormat="1" ht="12.75">
      <c r="A47" s="20"/>
      <c r="B47" s="20" t="s">
        <v>7</v>
      </c>
      <c r="C47" s="21" t="s">
        <v>55</v>
      </c>
      <c r="D47" s="19"/>
      <c r="E47" s="20"/>
      <c r="F47" s="20"/>
      <c r="G47" s="20"/>
    </row>
    <row r="48" spans="1:7" ht="22.5">
      <c r="A48" s="26">
        <v>138</v>
      </c>
      <c r="B48" s="26" t="s">
        <v>51</v>
      </c>
      <c r="C48" s="17" t="s">
        <v>56</v>
      </c>
      <c r="D48" s="16" t="s">
        <v>22</v>
      </c>
      <c r="E48" s="16">
        <v>1</v>
      </c>
      <c r="F48" s="16"/>
      <c r="G48" s="16">
        <f aca="true" t="shared" si="4" ref="G48:G54">ROUND(E48*F48,2)</f>
        <v>0</v>
      </c>
    </row>
    <row r="49" spans="1:7" ht="22.5">
      <c r="A49" s="26">
        <v>139</v>
      </c>
      <c r="B49" s="26" t="s">
        <v>51</v>
      </c>
      <c r="C49" s="17" t="s">
        <v>57</v>
      </c>
      <c r="D49" s="16" t="s">
        <v>22</v>
      </c>
      <c r="E49" s="16">
        <v>2</v>
      </c>
      <c r="F49" s="16"/>
      <c r="G49" s="16">
        <f t="shared" si="4"/>
        <v>0</v>
      </c>
    </row>
    <row r="50" spans="1:7" ht="22.5">
      <c r="A50" s="26">
        <v>140</v>
      </c>
      <c r="B50" s="26" t="s">
        <v>51</v>
      </c>
      <c r="C50" s="17" t="s">
        <v>58</v>
      </c>
      <c r="D50" s="16" t="s">
        <v>22</v>
      </c>
      <c r="E50" s="16">
        <v>2</v>
      </c>
      <c r="F50" s="16"/>
      <c r="G50" s="16">
        <f t="shared" si="4"/>
        <v>0</v>
      </c>
    </row>
    <row r="51" spans="1:7" ht="22.5">
      <c r="A51" s="26">
        <v>141</v>
      </c>
      <c r="B51" s="26" t="s">
        <v>51</v>
      </c>
      <c r="C51" s="17" t="s">
        <v>59</v>
      </c>
      <c r="D51" s="16" t="s">
        <v>22</v>
      </c>
      <c r="E51" s="16">
        <v>12</v>
      </c>
      <c r="F51" s="16"/>
      <c r="G51" s="16">
        <f t="shared" si="4"/>
        <v>0</v>
      </c>
    </row>
    <row r="52" spans="1:7" ht="22.5">
      <c r="A52" s="26">
        <v>142</v>
      </c>
      <c r="B52" s="26" t="s">
        <v>51</v>
      </c>
      <c r="C52" s="17" t="s">
        <v>704</v>
      </c>
      <c r="D52" s="16" t="s">
        <v>22</v>
      </c>
      <c r="E52" s="16">
        <v>2</v>
      </c>
      <c r="F52" s="16"/>
      <c r="G52" s="16">
        <f t="shared" si="4"/>
        <v>0</v>
      </c>
    </row>
    <row r="53" spans="1:7" ht="22.5">
      <c r="A53" s="26">
        <v>143</v>
      </c>
      <c r="B53" s="26" t="s">
        <v>51</v>
      </c>
      <c r="C53" s="17" t="s">
        <v>60</v>
      </c>
      <c r="D53" s="16" t="s">
        <v>22</v>
      </c>
      <c r="E53" s="16">
        <v>1</v>
      </c>
      <c r="F53" s="16"/>
      <c r="G53" s="16">
        <f t="shared" si="4"/>
        <v>0</v>
      </c>
    </row>
    <row r="54" spans="1:7" ht="12.75">
      <c r="A54" s="26">
        <v>144</v>
      </c>
      <c r="B54" s="26" t="s">
        <v>51</v>
      </c>
      <c r="C54" s="17" t="s">
        <v>61</v>
      </c>
      <c r="D54" s="16" t="s">
        <v>22</v>
      </c>
      <c r="E54" s="16">
        <v>2</v>
      </c>
      <c r="F54" s="16"/>
      <c r="G54" s="16">
        <f t="shared" si="4"/>
        <v>0</v>
      </c>
    </row>
    <row r="55" spans="1:7" s="2" customFormat="1" ht="12.75">
      <c r="A55" s="20"/>
      <c r="B55" s="20" t="s">
        <v>7</v>
      </c>
      <c r="C55" s="21" t="s">
        <v>62</v>
      </c>
      <c r="D55" s="19"/>
      <c r="E55" s="20"/>
      <c r="F55" s="20"/>
      <c r="G55" s="20"/>
    </row>
    <row r="56" spans="1:7" ht="12.75">
      <c r="A56" s="26">
        <v>145</v>
      </c>
      <c r="B56" s="39" t="s">
        <v>51</v>
      </c>
      <c r="C56" s="40" t="s">
        <v>705</v>
      </c>
      <c r="D56" s="41" t="s">
        <v>22</v>
      </c>
      <c r="E56" s="16">
        <v>1</v>
      </c>
      <c r="F56" s="16"/>
      <c r="G56" s="16">
        <f>ROUND(E56*F56,2)</f>
        <v>0</v>
      </c>
    </row>
    <row r="57" spans="1:7" ht="33.75">
      <c r="A57" s="26">
        <v>146</v>
      </c>
      <c r="B57" s="39" t="s">
        <v>51</v>
      </c>
      <c r="C57" s="40" t="s">
        <v>706</v>
      </c>
      <c r="D57" s="41" t="s">
        <v>22</v>
      </c>
      <c r="E57" s="16">
        <v>1</v>
      </c>
      <c r="F57" s="16"/>
      <c r="G57" s="16">
        <f>ROUND(E57*F57,2)</f>
        <v>0</v>
      </c>
    </row>
    <row r="58" spans="1:7" ht="22.5">
      <c r="A58" s="26">
        <v>147</v>
      </c>
      <c r="B58" s="39" t="s">
        <v>51</v>
      </c>
      <c r="C58" s="40" t="s">
        <v>707</v>
      </c>
      <c r="D58" s="41" t="s">
        <v>54</v>
      </c>
      <c r="E58" s="16">
        <v>1</v>
      </c>
      <c r="F58" s="16"/>
      <c r="G58" s="16">
        <f>ROUND(E58*F58,2)</f>
        <v>0</v>
      </c>
    </row>
    <row r="59" spans="1:7" ht="12.75">
      <c r="A59" s="26">
        <v>147</v>
      </c>
      <c r="B59" s="39" t="s">
        <v>51</v>
      </c>
      <c r="C59" s="40" t="s">
        <v>708</v>
      </c>
      <c r="D59" s="41" t="s">
        <v>54</v>
      </c>
      <c r="E59" s="16">
        <v>1</v>
      </c>
      <c r="F59" s="16"/>
      <c r="G59" s="16">
        <f>ROUND(E59*F59,2)</f>
        <v>0</v>
      </c>
    </row>
    <row r="60" spans="1:7" ht="22.5">
      <c r="A60" s="26">
        <v>149</v>
      </c>
      <c r="B60" s="26" t="s">
        <v>51</v>
      </c>
      <c r="C60" s="16" t="s">
        <v>685</v>
      </c>
      <c r="D60" s="16" t="s">
        <v>54</v>
      </c>
      <c r="E60" s="26">
        <v>1</v>
      </c>
      <c r="F60" s="26"/>
      <c r="G60" s="16">
        <f>ROUND(E60*F60,2)</f>
        <v>0</v>
      </c>
    </row>
  </sheetData>
  <sheetProtection/>
  <mergeCells count="8">
    <mergeCell ref="A1:G1"/>
    <mergeCell ref="A2:G2"/>
    <mergeCell ref="A3:G3"/>
    <mergeCell ref="A4:A5"/>
    <mergeCell ref="B4:B5"/>
    <mergeCell ref="C4:C5"/>
    <mergeCell ref="D4:E4"/>
    <mergeCell ref="F4:G4"/>
  </mergeCells>
  <printOptions horizontalCentered="1"/>
  <pageMargins left="0.8" right="0.8" top="0.4" bottom="0.4" header="0.2" footer="0.2"/>
  <pageSetup fitToHeight="0" fitToWidth="1" horizontalDpi="600" verticalDpi="600" orientation="portrait" paperSize="9" scale="84" r:id="rId1"/>
  <headerFooter alignWithMargins="0">
    <oddFooter>&amp;C&amp;P/&amp;N</oddFooter>
  </headerFooter>
  <rowBreaks count="1" manualBreakCount="1">
    <brk id="38" max="7" man="1"/>
  </rowBreaks>
</worksheet>
</file>

<file path=xl/worksheets/sheet2.xml><?xml version="1.0" encoding="utf-8"?>
<worksheet xmlns="http://schemas.openxmlformats.org/spreadsheetml/2006/main" xmlns:r="http://schemas.openxmlformats.org/officeDocument/2006/relationships">
  <sheetPr>
    <pageSetUpPr fitToPage="1"/>
  </sheetPr>
  <dimension ref="A1:G857"/>
  <sheetViews>
    <sheetView tabSelected="1" view="pageBreakPreview" zoomScaleSheetLayoutView="100" zoomScalePageLayoutView="0" workbookViewId="0" topLeftCell="A821">
      <selection activeCell="N809" sqref="N809"/>
    </sheetView>
  </sheetViews>
  <sheetFormatPr defaultColWidth="9.140625" defaultRowHeight="12.75"/>
  <cols>
    <col min="1" max="1" width="5.00390625" style="1" customWidth="1"/>
    <col min="2" max="2" width="11.28125" style="1" customWidth="1"/>
    <col min="3" max="3" width="49.57421875" style="1" customWidth="1"/>
    <col min="4" max="4" width="5.7109375" style="1" customWidth="1"/>
    <col min="5" max="6" width="11.421875" style="1" customWidth="1"/>
    <col min="7" max="7" width="13.28125" style="0" customWidth="1"/>
  </cols>
  <sheetData>
    <row r="1" spans="1:7" ht="42" customHeight="1">
      <c r="A1" s="89" t="s">
        <v>371</v>
      </c>
      <c r="B1" s="89"/>
      <c r="C1" s="89"/>
      <c r="D1" s="89"/>
      <c r="E1" s="89"/>
      <c r="F1" s="89"/>
      <c r="G1" s="89"/>
    </row>
    <row r="2" spans="1:7" ht="42" customHeight="1">
      <c r="A2" s="80" t="s">
        <v>0</v>
      </c>
      <c r="B2" s="81"/>
      <c r="C2" s="81"/>
      <c r="D2" s="81"/>
      <c r="E2" s="81"/>
      <c r="F2" s="81"/>
      <c r="G2" s="82"/>
    </row>
    <row r="3" spans="1:7" ht="12.75">
      <c r="A3" s="87" t="s">
        <v>363</v>
      </c>
      <c r="B3" s="88" t="s">
        <v>364</v>
      </c>
      <c r="C3" s="88" t="s">
        <v>365</v>
      </c>
      <c r="D3" s="86" t="s">
        <v>366</v>
      </c>
      <c r="E3" s="86"/>
      <c r="F3" s="86" t="s">
        <v>367</v>
      </c>
      <c r="G3" s="86"/>
    </row>
    <row r="4" spans="1:7" s="2" customFormat="1" ht="30" customHeight="1">
      <c r="A4" s="87"/>
      <c r="B4" s="88"/>
      <c r="C4" s="88"/>
      <c r="D4" s="6" t="s">
        <v>368</v>
      </c>
      <c r="E4" s="7" t="s">
        <v>1</v>
      </c>
      <c r="F4" s="7" t="s">
        <v>369</v>
      </c>
      <c r="G4" s="8" t="s">
        <v>370</v>
      </c>
    </row>
    <row r="5" spans="1:7" s="2" customFormat="1" ht="12.75">
      <c r="A5" s="9" t="s">
        <v>2</v>
      </c>
      <c r="B5" s="9">
        <v>2</v>
      </c>
      <c r="C5" s="9">
        <v>3</v>
      </c>
      <c r="D5" s="9">
        <v>4</v>
      </c>
      <c r="E5" s="9">
        <v>5</v>
      </c>
      <c r="F5" s="9">
        <v>6</v>
      </c>
      <c r="G5" s="9">
        <v>7</v>
      </c>
    </row>
    <row r="6" spans="1:7" s="2" customFormat="1" ht="12.75">
      <c r="A6" s="10"/>
      <c r="B6" s="11" t="s">
        <v>7</v>
      </c>
      <c r="C6" s="12" t="s">
        <v>550</v>
      </c>
      <c r="D6" s="10"/>
      <c r="E6" s="10"/>
      <c r="F6" s="10"/>
      <c r="G6" s="10"/>
    </row>
    <row r="7" spans="1:7" s="2" customFormat="1" ht="12.75">
      <c r="A7" s="13"/>
      <c r="B7" s="14" t="s">
        <v>7</v>
      </c>
      <c r="C7" s="15" t="s">
        <v>551</v>
      </c>
      <c r="D7" s="13"/>
      <c r="E7" s="13"/>
      <c r="F7" s="13"/>
      <c r="G7" s="13"/>
    </row>
    <row r="8" spans="1:7" s="2" customFormat="1" ht="12.75">
      <c r="A8" s="13"/>
      <c r="B8" s="14" t="s">
        <v>7</v>
      </c>
      <c r="C8" s="15" t="s">
        <v>552</v>
      </c>
      <c r="D8" s="13"/>
      <c r="E8" s="13"/>
      <c r="F8" s="13"/>
      <c r="G8" s="13"/>
    </row>
    <row r="9" spans="1:7" ht="33.75">
      <c r="A9" s="16">
        <v>1</v>
      </c>
      <c r="B9" s="16" t="s">
        <v>553</v>
      </c>
      <c r="C9" s="17" t="s">
        <v>689</v>
      </c>
      <c r="D9" s="16" t="s">
        <v>54</v>
      </c>
      <c r="E9" s="16">
        <v>1</v>
      </c>
      <c r="F9" s="18"/>
      <c r="G9" s="18">
        <f aca="true" t="shared" si="0" ref="G9:G15">ROUND(E9*F9,2)</f>
        <v>0</v>
      </c>
    </row>
    <row r="10" spans="1:7" ht="22.5">
      <c r="A10" s="16">
        <v>2</v>
      </c>
      <c r="B10" s="16" t="s">
        <v>553</v>
      </c>
      <c r="C10" s="17" t="s">
        <v>690</v>
      </c>
      <c r="D10" s="16" t="s">
        <v>54</v>
      </c>
      <c r="E10" s="16">
        <v>1</v>
      </c>
      <c r="F10" s="18"/>
      <c r="G10" s="18">
        <f t="shared" si="0"/>
        <v>0</v>
      </c>
    </row>
    <row r="11" spans="1:7" ht="12.75">
      <c r="A11" s="16" t="s">
        <v>3</v>
      </c>
      <c r="B11" s="16" t="s">
        <v>553</v>
      </c>
      <c r="C11" s="17" t="s">
        <v>691</v>
      </c>
      <c r="D11" s="16" t="s">
        <v>54</v>
      </c>
      <c r="E11" s="16">
        <v>1</v>
      </c>
      <c r="F11" s="18"/>
      <c r="G11" s="18">
        <f t="shared" si="0"/>
        <v>0</v>
      </c>
    </row>
    <row r="12" spans="1:7" ht="22.5">
      <c r="A12" s="16" t="s">
        <v>4</v>
      </c>
      <c r="B12" s="16" t="s">
        <v>553</v>
      </c>
      <c r="C12" s="17" t="s">
        <v>692</v>
      </c>
      <c r="D12" s="16" t="s">
        <v>54</v>
      </c>
      <c r="E12" s="16">
        <v>1</v>
      </c>
      <c r="F12" s="18"/>
      <c r="G12" s="18">
        <f t="shared" si="0"/>
        <v>0</v>
      </c>
    </row>
    <row r="13" spans="1:7" ht="22.5">
      <c r="A13" s="16" t="s">
        <v>5</v>
      </c>
      <c r="B13" s="16" t="s">
        <v>553</v>
      </c>
      <c r="C13" s="17" t="s">
        <v>693</v>
      </c>
      <c r="D13" s="16" t="s">
        <v>54</v>
      </c>
      <c r="E13" s="16">
        <v>1</v>
      </c>
      <c r="F13" s="18"/>
      <c r="G13" s="18">
        <f t="shared" si="0"/>
        <v>0</v>
      </c>
    </row>
    <row r="14" spans="1:7" ht="12.75">
      <c r="A14" s="16" t="s">
        <v>6</v>
      </c>
      <c r="B14" s="16" t="s">
        <v>553</v>
      </c>
      <c r="C14" s="17" t="s">
        <v>554</v>
      </c>
      <c r="D14" s="16" t="s">
        <v>54</v>
      </c>
      <c r="E14" s="16">
        <v>1</v>
      </c>
      <c r="F14" s="18"/>
      <c r="G14" s="18">
        <f t="shared" si="0"/>
        <v>0</v>
      </c>
    </row>
    <row r="15" spans="1:7" ht="12.75">
      <c r="A15" s="16" t="s">
        <v>13</v>
      </c>
      <c r="B15" s="16" t="s">
        <v>553</v>
      </c>
      <c r="C15" s="17" t="s">
        <v>555</v>
      </c>
      <c r="D15" s="16" t="s">
        <v>54</v>
      </c>
      <c r="E15" s="16">
        <v>2</v>
      </c>
      <c r="F15" s="18"/>
      <c r="G15" s="18">
        <f t="shared" si="0"/>
        <v>0</v>
      </c>
    </row>
    <row r="16" spans="1:7" s="2" customFormat="1" ht="12.75">
      <c r="A16" s="19"/>
      <c r="B16" s="20" t="s">
        <v>7</v>
      </c>
      <c r="C16" s="21" t="s">
        <v>556</v>
      </c>
      <c r="D16" s="19"/>
      <c r="E16" s="20"/>
      <c r="F16" s="14"/>
      <c r="G16" s="14"/>
    </row>
    <row r="17" spans="1:7" ht="22.5">
      <c r="A17" s="16" t="s">
        <v>14</v>
      </c>
      <c r="B17" s="16" t="s">
        <v>553</v>
      </c>
      <c r="C17" s="17" t="s">
        <v>665</v>
      </c>
      <c r="D17" s="16" t="s">
        <v>31</v>
      </c>
      <c r="E17" s="16">
        <v>820</v>
      </c>
      <c r="F17" s="18"/>
      <c r="G17" s="18">
        <f>ROUND(E17*F17,2)</f>
        <v>0</v>
      </c>
    </row>
    <row r="18" spans="1:7" ht="22.5">
      <c r="A18" s="16">
        <v>9</v>
      </c>
      <c r="B18" s="16" t="s">
        <v>553</v>
      </c>
      <c r="C18" s="17" t="s">
        <v>667</v>
      </c>
      <c r="D18" s="16" t="s">
        <v>31</v>
      </c>
      <c r="E18" s="16">
        <v>200</v>
      </c>
      <c r="F18" s="18"/>
      <c r="G18" s="18">
        <f>ROUND(E18*F18,2)</f>
        <v>0</v>
      </c>
    </row>
    <row r="19" spans="1:7" ht="12.75">
      <c r="A19" s="16">
        <v>10</v>
      </c>
      <c r="B19" s="16" t="s">
        <v>553</v>
      </c>
      <c r="C19" s="17" t="s">
        <v>666</v>
      </c>
      <c r="D19" s="16" t="s">
        <v>11</v>
      </c>
      <c r="E19" s="16">
        <v>92.067</v>
      </c>
      <c r="F19" s="18"/>
      <c r="G19" s="18">
        <f>ROUND(E19*F19,2)</f>
        <v>0</v>
      </c>
    </row>
    <row r="20" spans="1:7" s="2" customFormat="1" ht="12.75">
      <c r="A20" s="19"/>
      <c r="B20" s="20" t="s">
        <v>7</v>
      </c>
      <c r="C20" s="21" t="s">
        <v>557</v>
      </c>
      <c r="D20" s="19"/>
      <c r="E20" s="20"/>
      <c r="F20" s="14"/>
      <c r="G20" s="14"/>
    </row>
    <row r="21" spans="1:7" ht="17.25" customHeight="1">
      <c r="A21" s="16">
        <v>11</v>
      </c>
      <c r="B21" s="16" t="s">
        <v>553</v>
      </c>
      <c r="C21" s="17" t="s">
        <v>558</v>
      </c>
      <c r="D21" s="16" t="s">
        <v>12</v>
      </c>
      <c r="E21" s="16">
        <v>240</v>
      </c>
      <c r="F21" s="18"/>
      <c r="G21" s="18">
        <f aca="true" t="shared" si="1" ref="G21:G33">ROUND(E21*F21,2)</f>
        <v>0</v>
      </c>
    </row>
    <row r="22" spans="1:7" ht="12.75">
      <c r="A22" s="16">
        <v>12</v>
      </c>
      <c r="B22" s="16" t="s">
        <v>553</v>
      </c>
      <c r="C22" s="17" t="s">
        <v>559</v>
      </c>
      <c r="D22" s="16" t="s">
        <v>12</v>
      </c>
      <c r="E22" s="16">
        <v>475</v>
      </c>
      <c r="F22" s="18"/>
      <c r="G22" s="18">
        <f t="shared" si="1"/>
        <v>0</v>
      </c>
    </row>
    <row r="23" spans="1:7" ht="12.75">
      <c r="A23" s="16">
        <v>13</v>
      </c>
      <c r="B23" s="16" t="s">
        <v>553</v>
      </c>
      <c r="C23" s="17" t="s">
        <v>560</v>
      </c>
      <c r="D23" s="16" t="s">
        <v>12</v>
      </c>
      <c r="E23" s="16">
        <v>938</v>
      </c>
      <c r="F23" s="18"/>
      <c r="G23" s="18">
        <f t="shared" si="1"/>
        <v>0</v>
      </c>
    </row>
    <row r="24" spans="1:7" ht="12.75">
      <c r="A24" s="16">
        <v>14</v>
      </c>
      <c r="B24" s="16" t="s">
        <v>553</v>
      </c>
      <c r="C24" s="17" t="s">
        <v>561</v>
      </c>
      <c r="D24" s="16" t="s">
        <v>12</v>
      </c>
      <c r="E24" s="16">
        <v>2356</v>
      </c>
      <c r="F24" s="18"/>
      <c r="G24" s="18">
        <f t="shared" si="1"/>
        <v>0</v>
      </c>
    </row>
    <row r="25" spans="1:7" ht="12.75">
      <c r="A25" s="16">
        <v>15</v>
      </c>
      <c r="B25" s="16" t="s">
        <v>553</v>
      </c>
      <c r="C25" s="17" t="s">
        <v>562</v>
      </c>
      <c r="D25" s="16" t="s">
        <v>12</v>
      </c>
      <c r="E25" s="16">
        <v>485</v>
      </c>
      <c r="F25" s="18"/>
      <c r="G25" s="18">
        <f t="shared" si="1"/>
        <v>0</v>
      </c>
    </row>
    <row r="26" spans="1:7" ht="12.75">
      <c r="A26" s="16">
        <v>16</v>
      </c>
      <c r="B26" s="16" t="s">
        <v>553</v>
      </c>
      <c r="C26" s="17" t="s">
        <v>563</v>
      </c>
      <c r="D26" s="16" t="s">
        <v>12</v>
      </c>
      <c r="E26" s="16">
        <v>6</v>
      </c>
      <c r="F26" s="18"/>
      <c r="G26" s="18">
        <f t="shared" si="1"/>
        <v>0</v>
      </c>
    </row>
    <row r="27" spans="1:7" ht="12.75">
      <c r="A27" s="16">
        <v>17</v>
      </c>
      <c r="B27" s="16" t="s">
        <v>553</v>
      </c>
      <c r="C27" s="17" t="s">
        <v>668</v>
      </c>
      <c r="D27" s="16" t="s">
        <v>12</v>
      </c>
      <c r="E27" s="16">
        <v>1638</v>
      </c>
      <c r="F27" s="18"/>
      <c r="G27" s="18">
        <f t="shared" si="1"/>
        <v>0</v>
      </c>
    </row>
    <row r="28" spans="1:7" ht="22.5">
      <c r="A28" s="16">
        <v>18</v>
      </c>
      <c r="B28" s="16" t="s">
        <v>553</v>
      </c>
      <c r="C28" s="17" t="s">
        <v>669</v>
      </c>
      <c r="D28" s="16" t="s">
        <v>12</v>
      </c>
      <c r="E28" s="16">
        <v>1135</v>
      </c>
      <c r="F28" s="18"/>
      <c r="G28" s="18">
        <f t="shared" si="1"/>
        <v>0</v>
      </c>
    </row>
    <row r="29" spans="1:7" ht="22.5">
      <c r="A29" s="16">
        <v>19</v>
      </c>
      <c r="B29" s="16" t="s">
        <v>553</v>
      </c>
      <c r="C29" s="17" t="s">
        <v>564</v>
      </c>
      <c r="D29" s="16" t="s">
        <v>12</v>
      </c>
      <c r="E29" s="16">
        <v>136.11</v>
      </c>
      <c r="F29" s="18"/>
      <c r="G29" s="18">
        <f t="shared" si="1"/>
        <v>0</v>
      </c>
    </row>
    <row r="30" spans="1:7" ht="22.5">
      <c r="A30" s="16">
        <v>20</v>
      </c>
      <c r="B30" s="16" t="s">
        <v>553</v>
      </c>
      <c r="C30" s="17" t="s">
        <v>670</v>
      </c>
      <c r="D30" s="16" t="s">
        <v>12</v>
      </c>
      <c r="E30" s="16">
        <v>1220</v>
      </c>
      <c r="F30" s="18"/>
      <c r="G30" s="18">
        <f t="shared" si="1"/>
        <v>0</v>
      </c>
    </row>
    <row r="31" spans="1:7" ht="22.5">
      <c r="A31" s="16">
        <v>21</v>
      </c>
      <c r="B31" s="16" t="s">
        <v>553</v>
      </c>
      <c r="C31" s="17" t="s">
        <v>671</v>
      </c>
      <c r="D31" s="16" t="s">
        <v>12</v>
      </c>
      <c r="E31" s="16">
        <v>1580</v>
      </c>
      <c r="F31" s="18"/>
      <c r="G31" s="18">
        <f t="shared" si="1"/>
        <v>0</v>
      </c>
    </row>
    <row r="32" spans="1:7" ht="22.5">
      <c r="A32" s="16">
        <v>22</v>
      </c>
      <c r="B32" s="16" t="s">
        <v>553</v>
      </c>
      <c r="C32" s="17" t="s">
        <v>672</v>
      </c>
      <c r="D32" s="16" t="s">
        <v>12</v>
      </c>
      <c r="E32" s="16">
        <v>1249</v>
      </c>
      <c r="F32" s="18"/>
      <c r="G32" s="18">
        <f t="shared" si="1"/>
        <v>0</v>
      </c>
    </row>
    <row r="33" spans="1:7" ht="22.5">
      <c r="A33" s="16">
        <v>23</v>
      </c>
      <c r="B33" s="16" t="s">
        <v>553</v>
      </c>
      <c r="C33" s="17" t="s">
        <v>673</v>
      </c>
      <c r="D33" s="16" t="s">
        <v>12</v>
      </c>
      <c r="E33" s="16">
        <v>5409.11</v>
      </c>
      <c r="F33" s="18"/>
      <c r="G33" s="18">
        <f t="shared" si="1"/>
        <v>0</v>
      </c>
    </row>
    <row r="34" spans="1:7" s="2" customFormat="1" ht="12.75">
      <c r="A34" s="19"/>
      <c r="B34" s="20" t="s">
        <v>7</v>
      </c>
      <c r="C34" s="21" t="s">
        <v>565</v>
      </c>
      <c r="D34" s="19"/>
      <c r="E34" s="20"/>
      <c r="F34" s="14"/>
      <c r="G34" s="14"/>
    </row>
    <row r="35" spans="1:7" ht="12.75">
      <c r="A35" s="16">
        <v>24</v>
      </c>
      <c r="B35" s="16" t="s">
        <v>553</v>
      </c>
      <c r="C35" s="17" t="s">
        <v>674</v>
      </c>
      <c r="D35" s="16" t="s">
        <v>661</v>
      </c>
      <c r="E35" s="16">
        <v>300</v>
      </c>
      <c r="F35" s="18"/>
      <c r="G35" s="18">
        <f>ROUND(E35*F35,2)</f>
        <v>0</v>
      </c>
    </row>
    <row r="36" spans="1:7" ht="12.75">
      <c r="A36" s="16">
        <v>25</v>
      </c>
      <c r="B36" s="16" t="s">
        <v>553</v>
      </c>
      <c r="C36" s="17" t="s">
        <v>675</v>
      </c>
      <c r="D36" s="16" t="s">
        <v>661</v>
      </c>
      <c r="E36" s="16">
        <v>30</v>
      </c>
      <c r="F36" s="18"/>
      <c r="G36" s="18">
        <f>ROUND(E36*F36,2)</f>
        <v>0</v>
      </c>
    </row>
    <row r="37" spans="1:7" ht="12.75">
      <c r="A37" s="16">
        <v>26</v>
      </c>
      <c r="B37" s="16" t="s">
        <v>553</v>
      </c>
      <c r="C37" s="17" t="s">
        <v>676</v>
      </c>
      <c r="D37" s="16" t="s">
        <v>12</v>
      </c>
      <c r="E37" s="16">
        <v>6</v>
      </c>
      <c r="F37" s="18"/>
      <c r="G37" s="18">
        <f>ROUND(E37*F37,2)</f>
        <v>0</v>
      </c>
    </row>
    <row r="38" spans="1:7" s="2" customFormat="1" ht="12.75">
      <c r="A38" s="19"/>
      <c r="B38" s="20" t="s">
        <v>7</v>
      </c>
      <c r="C38" s="21" t="s">
        <v>566</v>
      </c>
      <c r="D38" s="19"/>
      <c r="E38" s="20"/>
      <c r="F38" s="14"/>
      <c r="G38" s="14"/>
    </row>
    <row r="39" spans="1:7" s="2" customFormat="1" ht="12.75">
      <c r="A39" s="19"/>
      <c r="B39" s="20" t="s">
        <v>7</v>
      </c>
      <c r="C39" s="21" t="s">
        <v>567</v>
      </c>
      <c r="D39" s="19"/>
      <c r="E39" s="20"/>
      <c r="F39" s="14"/>
      <c r="G39" s="14"/>
    </row>
    <row r="40" spans="1:7" ht="12.75">
      <c r="A40" s="16">
        <v>27</v>
      </c>
      <c r="B40" s="16" t="s">
        <v>553</v>
      </c>
      <c r="C40" s="17" t="s">
        <v>568</v>
      </c>
      <c r="D40" s="16" t="s">
        <v>569</v>
      </c>
      <c r="E40" s="16">
        <v>6</v>
      </c>
      <c r="F40" s="18"/>
      <c r="G40" s="18">
        <f aca="true" t="shared" si="2" ref="G40:G45">ROUND(E40*F40,2)</f>
        <v>0</v>
      </c>
    </row>
    <row r="41" spans="1:7" ht="12.75">
      <c r="A41" s="16">
        <v>28</v>
      </c>
      <c r="B41" s="16" t="s">
        <v>553</v>
      </c>
      <c r="C41" s="17" t="s">
        <v>570</v>
      </c>
      <c r="D41" s="16" t="s">
        <v>569</v>
      </c>
      <c r="E41" s="16">
        <v>3</v>
      </c>
      <c r="F41" s="18"/>
      <c r="G41" s="18">
        <f t="shared" si="2"/>
        <v>0</v>
      </c>
    </row>
    <row r="42" spans="1:7" ht="12.75">
      <c r="A42" s="16">
        <v>29</v>
      </c>
      <c r="B42" s="16" t="s">
        <v>553</v>
      </c>
      <c r="C42" s="17" t="s">
        <v>571</v>
      </c>
      <c r="D42" s="16" t="s">
        <v>569</v>
      </c>
      <c r="E42" s="16">
        <v>9</v>
      </c>
      <c r="F42" s="18"/>
      <c r="G42" s="18">
        <f t="shared" si="2"/>
        <v>0</v>
      </c>
    </row>
    <row r="43" spans="1:7" ht="12.75">
      <c r="A43" s="16">
        <v>30</v>
      </c>
      <c r="B43" s="16" t="s">
        <v>553</v>
      </c>
      <c r="C43" s="17" t="s">
        <v>572</v>
      </c>
      <c r="D43" s="16" t="s">
        <v>569</v>
      </c>
      <c r="E43" s="16">
        <v>6</v>
      </c>
      <c r="F43" s="18"/>
      <c r="G43" s="18">
        <f t="shared" si="2"/>
        <v>0</v>
      </c>
    </row>
    <row r="44" spans="1:7" ht="12.75">
      <c r="A44" s="16">
        <v>31</v>
      </c>
      <c r="B44" s="16" t="s">
        <v>553</v>
      </c>
      <c r="C44" s="17" t="s">
        <v>572</v>
      </c>
      <c r="D44" s="16" t="s">
        <v>569</v>
      </c>
      <c r="E44" s="16">
        <v>2</v>
      </c>
      <c r="F44" s="18"/>
      <c r="G44" s="18">
        <f t="shared" si="2"/>
        <v>0</v>
      </c>
    </row>
    <row r="45" spans="1:7" ht="33.75">
      <c r="A45" s="16">
        <v>32</v>
      </c>
      <c r="B45" s="16" t="s">
        <v>553</v>
      </c>
      <c r="C45" s="17" t="s">
        <v>573</v>
      </c>
      <c r="D45" s="16" t="s">
        <v>54</v>
      </c>
      <c r="E45" s="16">
        <v>2</v>
      </c>
      <c r="F45" s="18"/>
      <c r="G45" s="18">
        <f t="shared" si="2"/>
        <v>0</v>
      </c>
    </row>
    <row r="46" spans="1:7" s="2" customFormat="1" ht="12.75">
      <c r="A46" s="19"/>
      <c r="B46" s="20" t="s">
        <v>7</v>
      </c>
      <c r="C46" s="21" t="s">
        <v>574</v>
      </c>
      <c r="D46" s="19"/>
      <c r="E46" s="20"/>
      <c r="F46" s="14"/>
      <c r="G46" s="14"/>
    </row>
    <row r="47" spans="1:7" ht="22.5">
      <c r="A47" s="16">
        <v>33</v>
      </c>
      <c r="B47" s="16" t="s">
        <v>575</v>
      </c>
      <c r="C47" s="17" t="s">
        <v>576</v>
      </c>
      <c r="D47" s="16" t="s">
        <v>22</v>
      </c>
      <c r="E47" s="16">
        <v>20</v>
      </c>
      <c r="F47" s="18"/>
      <c r="G47" s="18">
        <f>ROUND(E47*F47,2)</f>
        <v>0</v>
      </c>
    </row>
    <row r="48" spans="1:7" s="2" customFormat="1" ht="12.75">
      <c r="A48" s="19"/>
      <c r="B48" s="20" t="s">
        <v>7</v>
      </c>
      <c r="C48" s="21" t="s">
        <v>577</v>
      </c>
      <c r="D48" s="19"/>
      <c r="E48" s="20"/>
      <c r="F48" s="14"/>
      <c r="G48" s="14"/>
    </row>
    <row r="49" spans="1:7" s="2" customFormat="1" ht="12.75">
      <c r="A49" s="19"/>
      <c r="B49" s="20" t="s">
        <v>7</v>
      </c>
      <c r="C49" s="21" t="s">
        <v>578</v>
      </c>
      <c r="D49" s="19"/>
      <c r="E49" s="20"/>
      <c r="F49" s="14"/>
      <c r="G49" s="14"/>
    </row>
    <row r="50" spans="1:7" ht="22.5">
      <c r="A50" s="16">
        <v>34</v>
      </c>
      <c r="B50" s="16" t="s">
        <v>575</v>
      </c>
      <c r="C50" s="17" t="s">
        <v>656</v>
      </c>
      <c r="D50" s="16" t="s">
        <v>54</v>
      </c>
      <c r="E50" s="16">
        <v>1</v>
      </c>
      <c r="F50" s="18"/>
      <c r="G50" s="18">
        <f>ROUND(E50*F50,2)</f>
        <v>0</v>
      </c>
    </row>
    <row r="51" spans="1:7" ht="49.5" customHeight="1">
      <c r="A51" s="16">
        <v>35</v>
      </c>
      <c r="B51" s="16" t="s">
        <v>659</v>
      </c>
      <c r="C51" s="22" t="s">
        <v>658</v>
      </c>
      <c r="D51" s="16" t="s">
        <v>54</v>
      </c>
      <c r="E51" s="16">
        <v>1</v>
      </c>
      <c r="F51" s="18"/>
      <c r="G51" s="18">
        <f>ROUND(E51*F51,2)</f>
        <v>0</v>
      </c>
    </row>
    <row r="52" spans="1:7" s="2" customFormat="1" ht="12.75">
      <c r="A52" s="19"/>
      <c r="B52" s="20" t="s">
        <v>7</v>
      </c>
      <c r="C52" s="21" t="s">
        <v>583</v>
      </c>
      <c r="D52" s="19"/>
      <c r="E52" s="20"/>
      <c r="F52" s="14"/>
      <c r="G52" s="14"/>
    </row>
    <row r="53" spans="1:7" ht="22.5">
      <c r="A53" s="16">
        <v>36</v>
      </c>
      <c r="B53" s="16" t="s">
        <v>575</v>
      </c>
      <c r="C53" s="17" t="s">
        <v>657</v>
      </c>
      <c r="D53" s="16" t="s">
        <v>54</v>
      </c>
      <c r="E53" s="16">
        <v>2</v>
      </c>
      <c r="F53" s="18"/>
      <c r="G53" s="18">
        <f>ROUND(E53*F53,2)</f>
        <v>0</v>
      </c>
    </row>
    <row r="54" spans="1:7" ht="45">
      <c r="A54" s="16">
        <v>37</v>
      </c>
      <c r="B54" s="16" t="s">
        <v>659</v>
      </c>
      <c r="C54" s="22" t="s">
        <v>660</v>
      </c>
      <c r="D54" s="16" t="s">
        <v>54</v>
      </c>
      <c r="E54" s="16">
        <v>2</v>
      </c>
      <c r="F54" s="18"/>
      <c r="G54" s="18">
        <f>ROUND(E54*F54,2)</f>
        <v>0</v>
      </c>
    </row>
    <row r="55" spans="1:7" s="2" customFormat="1" ht="12.75">
      <c r="A55" s="19"/>
      <c r="B55" s="20" t="s">
        <v>7</v>
      </c>
      <c r="C55" s="21" t="s">
        <v>584</v>
      </c>
      <c r="D55" s="19"/>
      <c r="E55" s="20"/>
      <c r="F55" s="14"/>
      <c r="G55" s="14"/>
    </row>
    <row r="56" spans="1:7" s="2" customFormat="1" ht="12.75">
      <c r="A56" s="19"/>
      <c r="B56" s="20" t="s">
        <v>7</v>
      </c>
      <c r="C56" s="21" t="s">
        <v>585</v>
      </c>
      <c r="D56" s="19"/>
      <c r="E56" s="20"/>
      <c r="F56" s="14"/>
      <c r="G56" s="14"/>
    </row>
    <row r="57" spans="1:7" ht="12.75">
      <c r="A57" s="16">
        <v>38</v>
      </c>
      <c r="B57" s="16" t="s">
        <v>17</v>
      </c>
      <c r="C57" s="17" t="s">
        <v>18</v>
      </c>
      <c r="D57" s="16" t="s">
        <v>11</v>
      </c>
      <c r="E57" s="16">
        <v>1.167</v>
      </c>
      <c r="F57" s="18"/>
      <c r="G57" s="18">
        <f aca="true" t="shared" si="3" ref="G57:G62">ROUND(E57*F57,2)</f>
        <v>0</v>
      </c>
    </row>
    <row r="58" spans="1:7" ht="22.5">
      <c r="A58" s="16">
        <v>39</v>
      </c>
      <c r="B58" s="16" t="s">
        <v>579</v>
      </c>
      <c r="C58" s="17" t="s">
        <v>586</v>
      </c>
      <c r="D58" s="16" t="s">
        <v>11</v>
      </c>
      <c r="E58" s="16">
        <v>0.159</v>
      </c>
      <c r="F58" s="18"/>
      <c r="G58" s="18">
        <f t="shared" si="3"/>
        <v>0</v>
      </c>
    </row>
    <row r="59" spans="1:7" ht="22.5">
      <c r="A59" s="16">
        <v>40</v>
      </c>
      <c r="B59" s="16" t="s">
        <v>579</v>
      </c>
      <c r="C59" s="17" t="s">
        <v>581</v>
      </c>
      <c r="D59" s="16" t="s">
        <v>15</v>
      </c>
      <c r="E59" s="16">
        <v>0.006</v>
      </c>
      <c r="F59" s="18"/>
      <c r="G59" s="18">
        <f t="shared" si="3"/>
        <v>0</v>
      </c>
    </row>
    <row r="60" spans="1:7" ht="12.75">
      <c r="A60" s="16">
        <v>41</v>
      </c>
      <c r="B60" s="16" t="s">
        <v>24</v>
      </c>
      <c r="C60" s="17" t="s">
        <v>582</v>
      </c>
      <c r="D60" s="16" t="s">
        <v>12</v>
      </c>
      <c r="E60" s="16">
        <v>11.674</v>
      </c>
      <c r="F60" s="18"/>
      <c r="G60" s="18">
        <f t="shared" si="3"/>
        <v>0</v>
      </c>
    </row>
    <row r="61" spans="1:7" ht="33.75">
      <c r="A61" s="16">
        <v>42</v>
      </c>
      <c r="B61" s="16" t="s">
        <v>24</v>
      </c>
      <c r="C61" s="17" t="s">
        <v>26</v>
      </c>
      <c r="D61" s="16" t="s">
        <v>12</v>
      </c>
      <c r="E61" s="16">
        <v>0.227</v>
      </c>
      <c r="F61" s="18"/>
      <c r="G61" s="18">
        <f t="shared" si="3"/>
        <v>0</v>
      </c>
    </row>
    <row r="62" spans="1:7" ht="33.75">
      <c r="A62" s="16">
        <v>43</v>
      </c>
      <c r="B62" s="16" t="s">
        <v>24</v>
      </c>
      <c r="C62" s="17" t="s">
        <v>27</v>
      </c>
      <c r="D62" s="16" t="s">
        <v>12</v>
      </c>
      <c r="E62" s="16">
        <v>0.227</v>
      </c>
      <c r="F62" s="18"/>
      <c r="G62" s="18">
        <f t="shared" si="3"/>
        <v>0</v>
      </c>
    </row>
    <row r="63" spans="1:7" s="2" customFormat="1" ht="12.75">
      <c r="A63" s="19"/>
      <c r="B63" s="20" t="s">
        <v>7</v>
      </c>
      <c r="C63" s="21" t="s">
        <v>587</v>
      </c>
      <c r="D63" s="19"/>
      <c r="E63" s="20"/>
      <c r="F63" s="14"/>
      <c r="G63" s="14"/>
    </row>
    <row r="64" spans="1:7" ht="22.5">
      <c r="A64" s="16">
        <v>44</v>
      </c>
      <c r="B64" s="16" t="s">
        <v>575</v>
      </c>
      <c r="C64" s="17" t="s">
        <v>588</v>
      </c>
      <c r="D64" s="16" t="s">
        <v>54</v>
      </c>
      <c r="E64" s="16">
        <v>5</v>
      </c>
      <c r="F64" s="18"/>
      <c r="G64" s="18">
        <f>ROUND(E64*F64,2)</f>
        <v>0</v>
      </c>
    </row>
    <row r="65" spans="1:7" ht="22.5">
      <c r="A65" s="16">
        <v>45</v>
      </c>
      <c r="B65" s="16" t="s">
        <v>575</v>
      </c>
      <c r="C65" s="17" t="s">
        <v>589</v>
      </c>
      <c r="D65" s="16" t="s">
        <v>54</v>
      </c>
      <c r="E65" s="16">
        <v>3</v>
      </c>
      <c r="F65" s="18"/>
      <c r="G65" s="18">
        <f>ROUND(E65*F65,2)</f>
        <v>0</v>
      </c>
    </row>
    <row r="66" spans="1:7" ht="22.5">
      <c r="A66" s="16">
        <v>46</v>
      </c>
      <c r="B66" s="16" t="s">
        <v>575</v>
      </c>
      <c r="C66" s="17" t="s">
        <v>590</v>
      </c>
      <c r="D66" s="16" t="s">
        <v>54</v>
      </c>
      <c r="E66" s="16">
        <v>4</v>
      </c>
      <c r="F66" s="18"/>
      <c r="G66" s="18">
        <f>ROUND(E66*F66,2)</f>
        <v>0</v>
      </c>
    </row>
    <row r="67" spans="1:7" ht="22.5">
      <c r="A67" s="16">
        <v>47</v>
      </c>
      <c r="B67" s="16" t="s">
        <v>575</v>
      </c>
      <c r="C67" s="17" t="s">
        <v>591</v>
      </c>
      <c r="D67" s="16" t="s">
        <v>54</v>
      </c>
      <c r="E67" s="16">
        <v>14</v>
      </c>
      <c r="F67" s="18"/>
      <c r="G67" s="18">
        <f>ROUND(E67*F67,2)</f>
        <v>0</v>
      </c>
    </row>
    <row r="68" spans="1:7" s="2" customFormat="1" ht="12.75">
      <c r="A68" s="19"/>
      <c r="B68" s="20" t="s">
        <v>7</v>
      </c>
      <c r="C68" s="21" t="s">
        <v>592</v>
      </c>
      <c r="D68" s="19"/>
      <c r="E68" s="20"/>
      <c r="F68" s="14"/>
      <c r="G68" s="14"/>
    </row>
    <row r="69" spans="1:7" ht="22.5">
      <c r="A69" s="16">
        <v>48</v>
      </c>
      <c r="B69" s="16" t="s">
        <v>575</v>
      </c>
      <c r="C69" s="17" t="s">
        <v>593</v>
      </c>
      <c r="D69" s="16" t="s">
        <v>54</v>
      </c>
      <c r="E69" s="16">
        <v>3</v>
      </c>
      <c r="F69" s="18"/>
      <c r="G69" s="18">
        <f>ROUND(E69*F69,2)</f>
        <v>0</v>
      </c>
    </row>
    <row r="70" spans="1:7" ht="22.5">
      <c r="A70" s="16">
        <v>49</v>
      </c>
      <c r="B70" s="16" t="s">
        <v>575</v>
      </c>
      <c r="C70" s="17" t="s">
        <v>594</v>
      </c>
      <c r="D70" s="16" t="s">
        <v>54</v>
      </c>
      <c r="E70" s="16">
        <v>1</v>
      </c>
      <c r="F70" s="18"/>
      <c r="G70" s="18">
        <f>ROUND(E70*F70,2)</f>
        <v>0</v>
      </c>
    </row>
    <row r="71" spans="1:7" s="2" customFormat="1" ht="12.75">
      <c r="A71" s="19"/>
      <c r="B71" s="20" t="s">
        <v>7</v>
      </c>
      <c r="C71" s="21" t="s">
        <v>595</v>
      </c>
      <c r="D71" s="19"/>
      <c r="E71" s="20"/>
      <c r="F71" s="14"/>
      <c r="G71" s="14"/>
    </row>
    <row r="72" spans="1:7" ht="22.5">
      <c r="A72" s="16">
        <v>50</v>
      </c>
      <c r="B72" s="16" t="s">
        <v>575</v>
      </c>
      <c r="C72" s="17" t="s">
        <v>596</v>
      </c>
      <c r="D72" s="16" t="s">
        <v>54</v>
      </c>
      <c r="E72" s="16">
        <v>14</v>
      </c>
      <c r="F72" s="18"/>
      <c r="G72" s="18">
        <f>ROUND(E72*F72,2)</f>
        <v>0</v>
      </c>
    </row>
    <row r="73" spans="1:7" s="2" customFormat="1" ht="12.75">
      <c r="A73" s="19"/>
      <c r="B73" s="20" t="s">
        <v>7</v>
      </c>
      <c r="C73" s="21" t="s">
        <v>597</v>
      </c>
      <c r="D73" s="19"/>
      <c r="E73" s="20"/>
      <c r="F73" s="14"/>
      <c r="G73" s="14"/>
    </row>
    <row r="74" spans="1:7" ht="22.5">
      <c r="A74" s="16">
        <v>51</v>
      </c>
      <c r="B74" s="16" t="s">
        <v>575</v>
      </c>
      <c r="C74" s="17" t="s">
        <v>598</v>
      </c>
      <c r="D74" s="16" t="s">
        <v>54</v>
      </c>
      <c r="E74" s="16">
        <v>19</v>
      </c>
      <c r="F74" s="18"/>
      <c r="G74" s="18">
        <f>ROUND(E74*F74,2)</f>
        <v>0</v>
      </c>
    </row>
    <row r="75" spans="1:7" s="2" customFormat="1" ht="12.75">
      <c r="A75" s="19"/>
      <c r="B75" s="20" t="s">
        <v>7</v>
      </c>
      <c r="C75" s="21" t="s">
        <v>599</v>
      </c>
      <c r="D75" s="19"/>
      <c r="E75" s="20"/>
      <c r="F75" s="14"/>
      <c r="G75" s="14"/>
    </row>
    <row r="76" spans="1:7" ht="12.75">
      <c r="A76" s="16">
        <v>52</v>
      </c>
      <c r="B76" s="16" t="s">
        <v>579</v>
      </c>
      <c r="C76" s="17" t="s">
        <v>600</v>
      </c>
      <c r="D76" s="16" t="s">
        <v>54</v>
      </c>
      <c r="E76" s="16">
        <v>1</v>
      </c>
      <c r="F76" s="18"/>
      <c r="G76" s="18">
        <f>ROUND(E76*F76,2)</f>
        <v>0</v>
      </c>
    </row>
    <row r="77" spans="1:7" ht="22.5">
      <c r="A77" s="16">
        <v>53</v>
      </c>
      <c r="B77" s="16" t="s">
        <v>575</v>
      </c>
      <c r="C77" s="17" t="s">
        <v>698</v>
      </c>
      <c r="D77" s="16" t="s">
        <v>54</v>
      </c>
      <c r="E77" s="16">
        <v>1</v>
      </c>
      <c r="F77" s="18"/>
      <c r="G77" s="18">
        <f>ROUND(E77*F77,2)</f>
        <v>0</v>
      </c>
    </row>
    <row r="78" spans="1:7" s="2" customFormat="1" ht="12.75">
      <c r="A78" s="19"/>
      <c r="B78" s="20" t="s">
        <v>7</v>
      </c>
      <c r="C78" s="21" t="s">
        <v>601</v>
      </c>
      <c r="D78" s="19"/>
      <c r="E78" s="20"/>
      <c r="F78" s="14"/>
      <c r="G78" s="14"/>
    </row>
    <row r="79" spans="1:7" ht="12.75">
      <c r="A79" s="23"/>
      <c r="B79" s="23"/>
      <c r="C79" s="24" t="s">
        <v>602</v>
      </c>
      <c r="D79" s="25"/>
      <c r="E79" s="26"/>
      <c r="F79" s="5"/>
      <c r="G79" s="18">
        <f>ROUND(E79*F79,2)</f>
        <v>0</v>
      </c>
    </row>
    <row r="80" spans="1:7" ht="12.75">
      <c r="A80" s="16">
        <v>54</v>
      </c>
      <c r="B80" s="16" t="s">
        <v>575</v>
      </c>
      <c r="C80" s="17" t="s">
        <v>603</v>
      </c>
      <c r="D80" s="16" t="s">
        <v>22</v>
      </c>
      <c r="E80" s="16">
        <v>1</v>
      </c>
      <c r="F80" s="18"/>
      <c r="G80" s="18">
        <f>ROUND(E80*F80,2)</f>
        <v>0</v>
      </c>
    </row>
    <row r="81" spans="1:7" ht="12.75">
      <c r="A81" s="23"/>
      <c r="B81" s="23"/>
      <c r="C81" s="24" t="s">
        <v>604</v>
      </c>
      <c r="D81" s="25"/>
      <c r="E81" s="26"/>
      <c r="F81" s="5"/>
      <c r="G81" s="18">
        <f>ROUND(E81*F81,2)</f>
        <v>0</v>
      </c>
    </row>
    <row r="82" spans="1:7" ht="12.75">
      <c r="A82" s="16">
        <v>55</v>
      </c>
      <c r="B82" s="16" t="s">
        <v>575</v>
      </c>
      <c r="C82" s="17" t="s">
        <v>605</v>
      </c>
      <c r="D82" s="16" t="s">
        <v>22</v>
      </c>
      <c r="E82" s="16">
        <v>1</v>
      </c>
      <c r="F82" s="18"/>
      <c r="G82" s="18">
        <f>ROUND(E82*F82,2)</f>
        <v>0</v>
      </c>
    </row>
    <row r="83" spans="1:7" s="2" customFormat="1" ht="12.75">
      <c r="A83" s="19"/>
      <c r="B83" s="20" t="s">
        <v>7</v>
      </c>
      <c r="C83" s="21" t="s">
        <v>606</v>
      </c>
      <c r="D83" s="19"/>
      <c r="E83" s="20"/>
      <c r="F83" s="14"/>
      <c r="G83" s="14"/>
    </row>
    <row r="84" spans="1:7" ht="12.75">
      <c r="A84" s="16">
        <v>56</v>
      </c>
      <c r="B84" s="16" t="s">
        <v>17</v>
      </c>
      <c r="C84" s="17" t="s">
        <v>18</v>
      </c>
      <c r="D84" s="16" t="s">
        <v>11</v>
      </c>
      <c r="E84" s="16">
        <v>0.048</v>
      </c>
      <c r="F84" s="18"/>
      <c r="G84" s="18">
        <f aca="true" t="shared" si="4" ref="G84:G92">ROUND(E84*F84,2)</f>
        <v>0</v>
      </c>
    </row>
    <row r="85" spans="1:7" ht="12.75">
      <c r="A85" s="16">
        <v>57</v>
      </c>
      <c r="B85" s="16" t="s">
        <v>17</v>
      </c>
      <c r="C85" s="17" t="s">
        <v>580</v>
      </c>
      <c r="D85" s="16" t="s">
        <v>11</v>
      </c>
      <c r="E85" s="16">
        <v>0.159</v>
      </c>
      <c r="F85" s="18"/>
      <c r="G85" s="18">
        <f t="shared" si="4"/>
        <v>0</v>
      </c>
    </row>
    <row r="86" spans="1:7" ht="22.5">
      <c r="A86" s="16">
        <v>58</v>
      </c>
      <c r="B86" s="16" t="s">
        <v>7</v>
      </c>
      <c r="C86" s="17" t="s">
        <v>581</v>
      </c>
      <c r="D86" s="16" t="s">
        <v>15</v>
      </c>
      <c r="E86" s="16">
        <v>0.006</v>
      </c>
      <c r="F86" s="18"/>
      <c r="G86" s="18">
        <f t="shared" si="4"/>
        <v>0</v>
      </c>
    </row>
    <row r="87" spans="1:7" ht="12.75">
      <c r="A87" s="16">
        <v>59</v>
      </c>
      <c r="B87" s="16" t="s">
        <v>24</v>
      </c>
      <c r="C87" s="17" t="s">
        <v>582</v>
      </c>
      <c r="D87" s="16" t="s">
        <v>12</v>
      </c>
      <c r="E87" s="16">
        <v>0.227</v>
      </c>
      <c r="F87" s="18"/>
      <c r="G87" s="18">
        <f t="shared" si="4"/>
        <v>0</v>
      </c>
    </row>
    <row r="88" spans="1:7" ht="33.75">
      <c r="A88" s="16">
        <v>60</v>
      </c>
      <c r="B88" s="16" t="s">
        <v>24</v>
      </c>
      <c r="C88" s="17" t="s">
        <v>26</v>
      </c>
      <c r="D88" s="16" t="s">
        <v>12</v>
      </c>
      <c r="E88" s="16">
        <v>0.227</v>
      </c>
      <c r="F88" s="18"/>
      <c r="G88" s="18">
        <f t="shared" si="4"/>
        <v>0</v>
      </c>
    </row>
    <row r="89" spans="1:7" ht="33.75">
      <c r="A89" s="16">
        <v>61</v>
      </c>
      <c r="B89" s="16" t="s">
        <v>24</v>
      </c>
      <c r="C89" s="17" t="s">
        <v>27</v>
      </c>
      <c r="D89" s="16" t="s">
        <v>12</v>
      </c>
      <c r="E89" s="16">
        <v>0.227</v>
      </c>
      <c r="F89" s="18"/>
      <c r="G89" s="18">
        <f t="shared" si="4"/>
        <v>0</v>
      </c>
    </row>
    <row r="90" spans="1:7" ht="33.75">
      <c r="A90" s="16">
        <v>62</v>
      </c>
      <c r="B90" s="16" t="s">
        <v>24</v>
      </c>
      <c r="C90" s="17" t="s">
        <v>28</v>
      </c>
      <c r="D90" s="16" t="s">
        <v>12</v>
      </c>
      <c r="E90" s="16">
        <v>1.46</v>
      </c>
      <c r="F90" s="18"/>
      <c r="G90" s="18">
        <f t="shared" si="4"/>
        <v>0</v>
      </c>
    </row>
    <row r="91" spans="1:7" ht="33.75">
      <c r="A91" s="16">
        <v>63</v>
      </c>
      <c r="B91" s="16" t="s">
        <v>24</v>
      </c>
      <c r="C91" s="17" t="s">
        <v>29</v>
      </c>
      <c r="D91" s="16" t="s">
        <v>12</v>
      </c>
      <c r="E91" s="16">
        <v>1.46</v>
      </c>
      <c r="F91" s="18"/>
      <c r="G91" s="18">
        <f t="shared" si="4"/>
        <v>0</v>
      </c>
    </row>
    <row r="92" spans="1:7" ht="22.5">
      <c r="A92" s="16">
        <v>64</v>
      </c>
      <c r="B92" s="16" t="s">
        <v>575</v>
      </c>
      <c r="C92" s="17" t="s">
        <v>607</v>
      </c>
      <c r="D92" s="16" t="s">
        <v>54</v>
      </c>
      <c r="E92" s="16">
        <v>1</v>
      </c>
      <c r="F92" s="18"/>
      <c r="G92" s="18">
        <f t="shared" si="4"/>
        <v>0</v>
      </c>
    </row>
    <row r="93" spans="1:7" s="2" customFormat="1" ht="12.75">
      <c r="A93" s="19"/>
      <c r="B93" s="20" t="s">
        <v>7</v>
      </c>
      <c r="C93" s="21" t="s">
        <v>608</v>
      </c>
      <c r="D93" s="19"/>
      <c r="E93" s="20"/>
      <c r="F93" s="14"/>
      <c r="G93" s="14"/>
    </row>
    <row r="94" spans="1:7" ht="22.5">
      <c r="A94" s="16">
        <v>65</v>
      </c>
      <c r="B94" s="16" t="s">
        <v>575</v>
      </c>
      <c r="C94" s="17" t="s">
        <v>609</v>
      </c>
      <c r="D94" s="16" t="s">
        <v>54</v>
      </c>
      <c r="E94" s="16">
        <v>64</v>
      </c>
      <c r="F94" s="18"/>
      <c r="G94" s="18">
        <f>ROUND(E94*F94,2)</f>
        <v>0</v>
      </c>
    </row>
    <row r="95" spans="1:7" s="2" customFormat="1" ht="12.75">
      <c r="A95" s="19"/>
      <c r="B95" s="20" t="s">
        <v>7</v>
      </c>
      <c r="C95" s="21" t="s">
        <v>610</v>
      </c>
      <c r="D95" s="19"/>
      <c r="E95" s="20"/>
      <c r="F95" s="14"/>
      <c r="G95" s="14"/>
    </row>
    <row r="96" spans="1:7" ht="12.75">
      <c r="A96" s="16">
        <v>66</v>
      </c>
      <c r="B96" s="16" t="s">
        <v>575</v>
      </c>
      <c r="C96" s="17" t="s">
        <v>611</v>
      </c>
      <c r="D96" s="16" t="s">
        <v>22</v>
      </c>
      <c r="E96" s="16">
        <v>67</v>
      </c>
      <c r="F96" s="18"/>
      <c r="G96" s="18">
        <f>ROUND(E96*F96,2)</f>
        <v>0</v>
      </c>
    </row>
    <row r="97" spans="1:7" ht="12.75">
      <c r="A97" s="16">
        <v>67</v>
      </c>
      <c r="B97" s="16" t="s">
        <v>575</v>
      </c>
      <c r="C97" s="17" t="s">
        <v>612</v>
      </c>
      <c r="D97" s="16" t="s">
        <v>22</v>
      </c>
      <c r="E97" s="16">
        <v>3</v>
      </c>
      <c r="F97" s="18"/>
      <c r="G97" s="18">
        <f>ROUND(E97*F97,2)</f>
        <v>0</v>
      </c>
    </row>
    <row r="98" spans="1:7" ht="22.5">
      <c r="A98" s="16">
        <v>68</v>
      </c>
      <c r="B98" s="16" t="s">
        <v>575</v>
      </c>
      <c r="C98" s="17" t="s">
        <v>613</v>
      </c>
      <c r="D98" s="16" t="s">
        <v>54</v>
      </c>
      <c r="E98" s="16">
        <v>67</v>
      </c>
      <c r="F98" s="18"/>
      <c r="G98" s="18">
        <f>ROUND(E98*F98,2)</f>
        <v>0</v>
      </c>
    </row>
    <row r="99" spans="1:7" ht="22.5">
      <c r="A99" s="16">
        <v>69</v>
      </c>
      <c r="B99" s="16" t="s">
        <v>575</v>
      </c>
      <c r="C99" s="17" t="s">
        <v>614</v>
      </c>
      <c r="D99" s="16" t="s">
        <v>54</v>
      </c>
      <c r="E99" s="16">
        <v>3</v>
      </c>
      <c r="F99" s="18"/>
      <c r="G99" s="18">
        <f>ROUND(E99*F99,2)</f>
        <v>0</v>
      </c>
    </row>
    <row r="100" spans="1:7" s="2" customFormat="1" ht="12.75">
      <c r="A100" s="19"/>
      <c r="B100" s="20" t="s">
        <v>7</v>
      </c>
      <c r="C100" s="21" t="s">
        <v>615</v>
      </c>
      <c r="D100" s="19"/>
      <c r="E100" s="20"/>
      <c r="F100" s="14"/>
      <c r="G100" s="14"/>
    </row>
    <row r="101" spans="1:7" ht="12.75">
      <c r="A101" s="16">
        <v>70</v>
      </c>
      <c r="B101" s="16" t="s">
        <v>575</v>
      </c>
      <c r="C101" s="17" t="s">
        <v>616</v>
      </c>
      <c r="D101" s="16" t="s">
        <v>22</v>
      </c>
      <c r="E101" s="16">
        <v>11</v>
      </c>
      <c r="F101" s="18"/>
      <c r="G101" s="18">
        <f aca="true" t="shared" si="5" ref="G101:G108">ROUND(E101*F101,2)</f>
        <v>0</v>
      </c>
    </row>
    <row r="102" spans="1:7" ht="12.75">
      <c r="A102" s="16">
        <v>71</v>
      </c>
      <c r="B102" s="16" t="s">
        <v>575</v>
      </c>
      <c r="C102" s="17" t="s">
        <v>617</v>
      </c>
      <c r="D102" s="16" t="s">
        <v>22</v>
      </c>
      <c r="E102" s="16">
        <v>7</v>
      </c>
      <c r="F102" s="18"/>
      <c r="G102" s="18">
        <f t="shared" si="5"/>
        <v>0</v>
      </c>
    </row>
    <row r="103" spans="1:7" ht="12.75">
      <c r="A103" s="16">
        <v>72</v>
      </c>
      <c r="B103" s="16" t="s">
        <v>575</v>
      </c>
      <c r="C103" s="17" t="s">
        <v>618</v>
      </c>
      <c r="D103" s="16" t="s">
        <v>22</v>
      </c>
      <c r="E103" s="16">
        <v>3</v>
      </c>
      <c r="F103" s="18"/>
      <c r="G103" s="18">
        <f t="shared" si="5"/>
        <v>0</v>
      </c>
    </row>
    <row r="104" spans="1:7" ht="12.75">
      <c r="A104" s="16">
        <v>73</v>
      </c>
      <c r="B104" s="16" t="s">
        <v>575</v>
      </c>
      <c r="C104" s="17" t="s">
        <v>619</v>
      </c>
      <c r="D104" s="16" t="s">
        <v>22</v>
      </c>
      <c r="E104" s="16">
        <v>6</v>
      </c>
      <c r="F104" s="18"/>
      <c r="G104" s="18">
        <f t="shared" si="5"/>
        <v>0</v>
      </c>
    </row>
    <row r="105" spans="1:7" ht="12.75">
      <c r="A105" s="16">
        <v>74</v>
      </c>
      <c r="B105" s="16" t="s">
        <v>575</v>
      </c>
      <c r="C105" s="17" t="s">
        <v>620</v>
      </c>
      <c r="D105" s="16" t="s">
        <v>22</v>
      </c>
      <c r="E105" s="16">
        <v>4</v>
      </c>
      <c r="F105" s="18"/>
      <c r="G105" s="18">
        <f t="shared" si="5"/>
        <v>0</v>
      </c>
    </row>
    <row r="106" spans="1:7" ht="12.75">
      <c r="A106" s="16">
        <v>75</v>
      </c>
      <c r="B106" s="16" t="s">
        <v>575</v>
      </c>
      <c r="C106" s="17" t="s">
        <v>621</v>
      </c>
      <c r="D106" s="16" t="s">
        <v>22</v>
      </c>
      <c r="E106" s="16">
        <v>1</v>
      </c>
      <c r="F106" s="18"/>
      <c r="G106" s="18">
        <f t="shared" si="5"/>
        <v>0</v>
      </c>
    </row>
    <row r="107" spans="1:7" ht="12.75">
      <c r="A107" s="16">
        <v>76</v>
      </c>
      <c r="B107" s="16" t="s">
        <v>575</v>
      </c>
      <c r="C107" s="17" t="s">
        <v>622</v>
      </c>
      <c r="D107" s="16" t="s">
        <v>22</v>
      </c>
      <c r="E107" s="16">
        <v>1</v>
      </c>
      <c r="F107" s="18"/>
      <c r="G107" s="18">
        <f t="shared" si="5"/>
        <v>0</v>
      </c>
    </row>
    <row r="108" spans="1:7" ht="12.75">
      <c r="A108" s="16">
        <v>77</v>
      </c>
      <c r="B108" s="16" t="s">
        <v>575</v>
      </c>
      <c r="C108" s="17" t="s">
        <v>623</v>
      </c>
      <c r="D108" s="16" t="s">
        <v>22</v>
      </c>
      <c r="E108" s="16">
        <v>1</v>
      </c>
      <c r="F108" s="18"/>
      <c r="G108" s="18">
        <f t="shared" si="5"/>
        <v>0</v>
      </c>
    </row>
    <row r="109" spans="1:7" s="2" customFormat="1" ht="12.75">
      <c r="A109" s="19"/>
      <c r="B109" s="20" t="s">
        <v>7</v>
      </c>
      <c r="C109" s="21" t="s">
        <v>624</v>
      </c>
      <c r="D109" s="19"/>
      <c r="E109" s="20"/>
      <c r="F109" s="14"/>
      <c r="G109" s="14"/>
    </row>
    <row r="110" spans="1:7" ht="22.5">
      <c r="A110" s="16">
        <v>78</v>
      </c>
      <c r="B110" s="16" t="s">
        <v>133</v>
      </c>
      <c r="C110" s="17" t="s">
        <v>625</v>
      </c>
      <c r="D110" s="16" t="s">
        <v>12</v>
      </c>
      <c r="E110" s="16">
        <v>2666.39</v>
      </c>
      <c r="F110" s="18"/>
      <c r="G110" s="18">
        <f aca="true" t="shared" si="6" ref="G110:G127">ROUND(E110*F110,2)</f>
        <v>0</v>
      </c>
    </row>
    <row r="111" spans="1:7" ht="12.75">
      <c r="A111" s="16">
        <v>79</v>
      </c>
      <c r="B111" s="16" t="s">
        <v>133</v>
      </c>
      <c r="C111" s="17" t="s">
        <v>626</v>
      </c>
      <c r="D111" s="16" t="s">
        <v>12</v>
      </c>
      <c r="E111" s="16">
        <v>3138.38</v>
      </c>
      <c r="F111" s="18"/>
      <c r="G111" s="18">
        <f t="shared" si="6"/>
        <v>0</v>
      </c>
    </row>
    <row r="112" spans="1:7" ht="22.5">
      <c r="A112" s="16">
        <v>80</v>
      </c>
      <c r="B112" s="16" t="s">
        <v>133</v>
      </c>
      <c r="C112" s="17" t="s">
        <v>627</v>
      </c>
      <c r="D112" s="16" t="s">
        <v>12</v>
      </c>
      <c r="E112" s="16">
        <v>796.01</v>
      </c>
      <c r="F112" s="18"/>
      <c r="G112" s="18">
        <f t="shared" si="6"/>
        <v>0</v>
      </c>
    </row>
    <row r="113" spans="1:7" ht="22.5">
      <c r="A113" s="16">
        <v>81</v>
      </c>
      <c r="B113" s="16" t="s">
        <v>133</v>
      </c>
      <c r="C113" s="17" t="s">
        <v>628</v>
      </c>
      <c r="D113" s="16" t="s">
        <v>12</v>
      </c>
      <c r="E113" s="16">
        <v>397.8</v>
      </c>
      <c r="F113" s="18"/>
      <c r="G113" s="18">
        <f t="shared" si="6"/>
        <v>0</v>
      </c>
    </row>
    <row r="114" spans="1:7" ht="22.5">
      <c r="A114" s="16">
        <v>82</v>
      </c>
      <c r="B114" s="16" t="s">
        <v>133</v>
      </c>
      <c r="C114" s="17" t="s">
        <v>629</v>
      </c>
      <c r="D114" s="16" t="s">
        <v>12</v>
      </c>
      <c r="E114" s="16">
        <v>1944.57</v>
      </c>
      <c r="F114" s="18"/>
      <c r="G114" s="18">
        <f t="shared" si="6"/>
        <v>0</v>
      </c>
    </row>
    <row r="115" spans="1:7" ht="12.75">
      <c r="A115" s="16">
        <v>83</v>
      </c>
      <c r="B115" s="16" t="s">
        <v>133</v>
      </c>
      <c r="C115" s="17" t="s">
        <v>630</v>
      </c>
      <c r="D115" s="16" t="s">
        <v>12</v>
      </c>
      <c r="E115" s="16">
        <v>324.44</v>
      </c>
      <c r="F115" s="18"/>
      <c r="G115" s="18">
        <f t="shared" si="6"/>
        <v>0</v>
      </c>
    </row>
    <row r="116" spans="1:7" ht="22.5">
      <c r="A116" s="16">
        <v>84</v>
      </c>
      <c r="B116" s="16" t="s">
        <v>133</v>
      </c>
      <c r="C116" s="17" t="s">
        <v>631</v>
      </c>
      <c r="D116" s="16" t="s">
        <v>12</v>
      </c>
      <c r="E116" s="16">
        <v>158.33</v>
      </c>
      <c r="F116" s="18"/>
      <c r="G116" s="18">
        <f t="shared" si="6"/>
        <v>0</v>
      </c>
    </row>
    <row r="117" spans="1:7" ht="22.5">
      <c r="A117" s="16">
        <v>85</v>
      </c>
      <c r="B117" s="16" t="s">
        <v>133</v>
      </c>
      <c r="C117" s="17" t="s">
        <v>632</v>
      </c>
      <c r="D117" s="16" t="s">
        <v>12</v>
      </c>
      <c r="E117" s="16">
        <v>4.284</v>
      </c>
      <c r="F117" s="18"/>
      <c r="G117" s="18">
        <f t="shared" si="6"/>
        <v>0</v>
      </c>
    </row>
    <row r="118" spans="1:7" ht="33.75">
      <c r="A118" s="16">
        <v>86</v>
      </c>
      <c r="B118" s="16" t="s">
        <v>133</v>
      </c>
      <c r="C118" s="17" t="s">
        <v>633</v>
      </c>
      <c r="D118" s="16" t="s">
        <v>31</v>
      </c>
      <c r="E118" s="16">
        <v>240</v>
      </c>
      <c r="F118" s="18"/>
      <c r="G118" s="18">
        <f t="shared" si="6"/>
        <v>0</v>
      </c>
    </row>
    <row r="119" spans="1:7" ht="33.75">
      <c r="A119" s="16">
        <v>87</v>
      </c>
      <c r="B119" s="16" t="s">
        <v>133</v>
      </c>
      <c r="C119" s="17" t="s">
        <v>634</v>
      </c>
      <c r="D119" s="16" t="s">
        <v>31</v>
      </c>
      <c r="E119" s="16">
        <v>61.08</v>
      </c>
      <c r="F119" s="18"/>
      <c r="G119" s="18">
        <f t="shared" si="6"/>
        <v>0</v>
      </c>
    </row>
    <row r="120" spans="1:7" ht="33" customHeight="1">
      <c r="A120" s="16">
        <v>88</v>
      </c>
      <c r="B120" s="16" t="s">
        <v>133</v>
      </c>
      <c r="C120" s="17" t="s">
        <v>635</v>
      </c>
      <c r="D120" s="16" t="s">
        <v>31</v>
      </c>
      <c r="E120" s="16">
        <v>3</v>
      </c>
      <c r="F120" s="18"/>
      <c r="G120" s="18">
        <f t="shared" si="6"/>
        <v>0</v>
      </c>
    </row>
    <row r="121" spans="1:7" ht="12.75">
      <c r="A121" s="16">
        <v>89</v>
      </c>
      <c r="B121" s="16" t="s">
        <v>133</v>
      </c>
      <c r="C121" s="17" t="s">
        <v>636</v>
      </c>
      <c r="D121" s="16" t="s">
        <v>11</v>
      </c>
      <c r="E121" s="16">
        <v>152.631</v>
      </c>
      <c r="F121" s="18"/>
      <c r="G121" s="18">
        <f t="shared" si="6"/>
        <v>0</v>
      </c>
    </row>
    <row r="122" spans="1:7" ht="24" customHeight="1">
      <c r="A122" s="16">
        <v>90</v>
      </c>
      <c r="B122" s="16" t="s">
        <v>133</v>
      </c>
      <c r="C122" s="17" t="s">
        <v>662</v>
      </c>
      <c r="D122" s="16" t="s">
        <v>31</v>
      </c>
      <c r="E122" s="16">
        <v>72.41</v>
      </c>
      <c r="F122" s="18"/>
      <c r="G122" s="18">
        <f t="shared" si="6"/>
        <v>0</v>
      </c>
    </row>
    <row r="123" spans="1:7" ht="22.5">
      <c r="A123" s="16">
        <v>91</v>
      </c>
      <c r="B123" s="16" t="s">
        <v>133</v>
      </c>
      <c r="C123" s="17" t="s">
        <v>663</v>
      </c>
      <c r="D123" s="16" t="s">
        <v>31</v>
      </c>
      <c r="E123" s="16">
        <v>489.09</v>
      </c>
      <c r="F123" s="18"/>
      <c r="G123" s="18">
        <f t="shared" si="6"/>
        <v>0</v>
      </c>
    </row>
    <row r="124" spans="1:7" ht="12.75">
      <c r="A124" s="16">
        <v>92</v>
      </c>
      <c r="B124" s="16" t="s">
        <v>133</v>
      </c>
      <c r="C124" s="17" t="s">
        <v>637</v>
      </c>
      <c r="D124" s="16" t="s">
        <v>31</v>
      </c>
      <c r="E124" s="16">
        <v>304</v>
      </c>
      <c r="F124" s="18"/>
      <c r="G124" s="18">
        <f t="shared" si="6"/>
        <v>0</v>
      </c>
    </row>
    <row r="125" spans="1:7" ht="12.75">
      <c r="A125" s="16">
        <v>93</v>
      </c>
      <c r="B125" s="16" t="s">
        <v>133</v>
      </c>
      <c r="C125" s="17" t="s">
        <v>638</v>
      </c>
      <c r="D125" s="16" t="s">
        <v>31</v>
      </c>
      <c r="E125" s="16">
        <v>8</v>
      </c>
      <c r="F125" s="18"/>
      <c r="G125" s="18">
        <f t="shared" si="6"/>
        <v>0</v>
      </c>
    </row>
    <row r="126" spans="1:7" ht="12.75">
      <c r="A126" s="16">
        <v>94</v>
      </c>
      <c r="B126" s="16" t="s">
        <v>133</v>
      </c>
      <c r="C126" s="17" t="s">
        <v>639</v>
      </c>
      <c r="D126" s="16" t="s">
        <v>31</v>
      </c>
      <c r="E126" s="16">
        <v>22.6</v>
      </c>
      <c r="F126" s="18"/>
      <c r="G126" s="18">
        <f t="shared" si="6"/>
        <v>0</v>
      </c>
    </row>
    <row r="127" spans="1:7" ht="21.75" customHeight="1">
      <c r="A127" s="16">
        <v>95</v>
      </c>
      <c r="B127" s="16" t="s">
        <v>133</v>
      </c>
      <c r="C127" s="17" t="s">
        <v>640</v>
      </c>
      <c r="D127" s="16" t="s">
        <v>31</v>
      </c>
      <c r="E127" s="16">
        <v>128.6</v>
      </c>
      <c r="F127" s="18"/>
      <c r="G127" s="18">
        <f t="shared" si="6"/>
        <v>0</v>
      </c>
    </row>
    <row r="128" spans="1:7" s="2" customFormat="1" ht="22.5">
      <c r="A128" s="19"/>
      <c r="B128" s="20" t="s">
        <v>7</v>
      </c>
      <c r="C128" s="21" t="s">
        <v>641</v>
      </c>
      <c r="D128" s="19"/>
      <c r="E128" s="20"/>
      <c r="F128" s="14"/>
      <c r="G128" s="14"/>
    </row>
    <row r="129" spans="1:7" s="2" customFormat="1" ht="12.75">
      <c r="A129" s="19"/>
      <c r="B129" s="20" t="s">
        <v>7</v>
      </c>
      <c r="C129" s="21" t="s">
        <v>642</v>
      </c>
      <c r="D129" s="19"/>
      <c r="E129" s="20"/>
      <c r="F129" s="14"/>
      <c r="G129" s="14"/>
    </row>
    <row r="130" spans="1:7" ht="12.75">
      <c r="A130" s="16">
        <v>96</v>
      </c>
      <c r="B130" s="16" t="s">
        <v>553</v>
      </c>
      <c r="C130" s="17" t="s">
        <v>643</v>
      </c>
      <c r="D130" s="16" t="s">
        <v>22</v>
      </c>
      <c r="E130" s="16">
        <v>31</v>
      </c>
      <c r="F130" s="18"/>
      <c r="G130" s="18">
        <f>ROUND(E130*F130,2)</f>
        <v>0</v>
      </c>
    </row>
    <row r="131" spans="1:7" ht="12.75">
      <c r="A131" s="16">
        <v>97</v>
      </c>
      <c r="B131" s="16" t="s">
        <v>133</v>
      </c>
      <c r="C131" s="17" t="s">
        <v>644</v>
      </c>
      <c r="D131" s="16" t="s">
        <v>22</v>
      </c>
      <c r="E131" s="16">
        <v>31</v>
      </c>
      <c r="F131" s="18"/>
      <c r="G131" s="18">
        <f>ROUND(E131*F131,2)</f>
        <v>0</v>
      </c>
    </row>
    <row r="132" spans="1:7" ht="12.75">
      <c r="A132" s="16">
        <v>98</v>
      </c>
      <c r="B132" s="16" t="s">
        <v>133</v>
      </c>
      <c r="C132" s="17" t="s">
        <v>645</v>
      </c>
      <c r="D132" s="16" t="s">
        <v>22</v>
      </c>
      <c r="E132" s="16">
        <v>31</v>
      </c>
      <c r="F132" s="18"/>
      <c r="G132" s="18">
        <f>ROUND(E132*F132,2)</f>
        <v>0</v>
      </c>
    </row>
    <row r="133" spans="1:7" s="2" customFormat="1" ht="12.75">
      <c r="A133" s="19"/>
      <c r="B133" s="20" t="s">
        <v>7</v>
      </c>
      <c r="C133" s="21" t="s">
        <v>646</v>
      </c>
      <c r="D133" s="19"/>
      <c r="E133" s="20"/>
      <c r="F133" s="14"/>
      <c r="G133" s="14"/>
    </row>
    <row r="134" spans="1:7" ht="12.75">
      <c r="A134" s="16">
        <v>99</v>
      </c>
      <c r="B134" s="16" t="s">
        <v>553</v>
      </c>
      <c r="C134" s="17" t="s">
        <v>647</v>
      </c>
      <c r="D134" s="16" t="s">
        <v>54</v>
      </c>
      <c r="E134" s="16">
        <v>20</v>
      </c>
      <c r="F134" s="18"/>
      <c r="G134" s="18">
        <f>ROUND(E134*F134,2)</f>
        <v>0</v>
      </c>
    </row>
    <row r="135" spans="1:7" ht="12.75">
      <c r="A135" s="16">
        <v>100</v>
      </c>
      <c r="B135" s="16" t="s">
        <v>133</v>
      </c>
      <c r="C135" s="17" t="s">
        <v>648</v>
      </c>
      <c r="D135" s="16" t="s">
        <v>22</v>
      </c>
      <c r="E135" s="16">
        <v>20</v>
      </c>
      <c r="F135" s="18"/>
      <c r="G135" s="18">
        <f>ROUND(E135*F135,2)</f>
        <v>0</v>
      </c>
    </row>
    <row r="136" spans="1:7" ht="12.75">
      <c r="A136" s="16">
        <v>101</v>
      </c>
      <c r="B136" s="16" t="s">
        <v>133</v>
      </c>
      <c r="C136" s="17" t="s">
        <v>649</v>
      </c>
      <c r="D136" s="16" t="s">
        <v>22</v>
      </c>
      <c r="E136" s="16">
        <v>20</v>
      </c>
      <c r="F136" s="18"/>
      <c r="G136" s="18">
        <f>ROUND(E136*F136,2)</f>
        <v>0</v>
      </c>
    </row>
    <row r="137" spans="1:7" s="2" customFormat="1" ht="22.5">
      <c r="A137" s="19"/>
      <c r="B137" s="20" t="s">
        <v>7</v>
      </c>
      <c r="C137" s="21" t="s">
        <v>650</v>
      </c>
      <c r="D137" s="19"/>
      <c r="E137" s="20"/>
      <c r="F137" s="14"/>
      <c r="G137" s="14"/>
    </row>
    <row r="138" spans="1:7" s="2" customFormat="1" ht="12.75">
      <c r="A138" s="19"/>
      <c r="B138" s="20" t="s">
        <v>7</v>
      </c>
      <c r="C138" s="21" t="s">
        <v>651</v>
      </c>
      <c r="D138" s="19"/>
      <c r="E138" s="20"/>
      <c r="F138" s="14"/>
      <c r="G138" s="14"/>
    </row>
    <row r="139" spans="1:7" ht="22.5">
      <c r="A139" s="16">
        <v>102</v>
      </c>
      <c r="B139" s="16" t="s">
        <v>553</v>
      </c>
      <c r="C139" s="17" t="s">
        <v>652</v>
      </c>
      <c r="D139" s="16" t="s">
        <v>22</v>
      </c>
      <c r="E139" s="16">
        <v>1753</v>
      </c>
      <c r="F139" s="18"/>
      <c r="G139" s="18">
        <f>ROUND(E139*F139,2)</f>
        <v>0</v>
      </c>
    </row>
    <row r="140" spans="1:7" ht="33.75">
      <c r="A140" s="16">
        <v>103</v>
      </c>
      <c r="B140" s="16" t="s">
        <v>133</v>
      </c>
      <c r="C140" s="17" t="s">
        <v>653</v>
      </c>
      <c r="D140" s="16" t="s">
        <v>22</v>
      </c>
      <c r="E140" s="16">
        <v>1753</v>
      </c>
      <c r="F140" s="18"/>
      <c r="G140" s="18">
        <f>ROUND(E140*F140,2)</f>
        <v>0</v>
      </c>
    </row>
    <row r="141" spans="1:7" s="2" customFormat="1" ht="12.75">
      <c r="A141" s="19"/>
      <c r="B141" s="20" t="s">
        <v>7</v>
      </c>
      <c r="C141" s="21" t="s">
        <v>654</v>
      </c>
      <c r="D141" s="19"/>
      <c r="E141" s="20"/>
      <c r="F141" s="14"/>
      <c r="G141" s="14"/>
    </row>
    <row r="142" spans="1:7" ht="22.5">
      <c r="A142" s="16">
        <v>104</v>
      </c>
      <c r="B142" s="16" t="s">
        <v>553</v>
      </c>
      <c r="C142" s="17" t="s">
        <v>652</v>
      </c>
      <c r="D142" s="16" t="s">
        <v>22</v>
      </c>
      <c r="E142" s="16">
        <v>464</v>
      </c>
      <c r="F142" s="5"/>
      <c r="G142" s="18">
        <f>ROUND(E142*F142,2)</f>
        <v>0</v>
      </c>
    </row>
    <row r="143" spans="1:7" ht="33.75">
      <c r="A143" s="16">
        <v>105</v>
      </c>
      <c r="B143" s="16" t="s">
        <v>133</v>
      </c>
      <c r="C143" s="17" t="s">
        <v>655</v>
      </c>
      <c r="D143" s="16" t="s">
        <v>22</v>
      </c>
      <c r="E143" s="16">
        <v>232</v>
      </c>
      <c r="F143" s="18"/>
      <c r="G143" s="18">
        <f>ROUND(E143*F143,2)</f>
        <v>0</v>
      </c>
    </row>
    <row r="144" spans="1:7" ht="12.75">
      <c r="A144" s="45"/>
      <c r="B144" s="45"/>
      <c r="C144" s="46" t="s">
        <v>742</v>
      </c>
      <c r="D144" s="45"/>
      <c r="E144" s="45"/>
      <c r="F144" s="47"/>
      <c r="G144" s="47">
        <f>SUM(G9:G15)+SUM(G17:G19)+SUM(G21:G33)+SUM(G35:G37)+SUM(G40:G45)+G47+SUM(G50:G51)+SUM(G53:G54)+SUM(G57:G62)+SUM(G64:G67)+SUM(G69:G70)+G72+G74+G76+G77+SUM(G79:G82)+SUM(G84:G92)+G94+SUM(G96:G99)+SUM(G101:G108)+SUM(G110:G127)+SUM(G130:G132)+SUM(G134:G136)+SUM(G139:G140)+SUM(G142:G143)</f>
        <v>0</v>
      </c>
    </row>
    <row r="145" spans="1:7" ht="12.75">
      <c r="A145" s="36"/>
      <c r="B145" s="37" t="s">
        <v>7</v>
      </c>
      <c r="C145" s="38" t="s">
        <v>727</v>
      </c>
      <c r="D145" s="36"/>
      <c r="E145" s="36"/>
      <c r="F145" s="36"/>
      <c r="G145" s="36"/>
    </row>
    <row r="146" spans="1:7" ht="12.75">
      <c r="A146" s="19"/>
      <c r="B146" s="20" t="s">
        <v>7</v>
      </c>
      <c r="C146" s="21" t="s">
        <v>728</v>
      </c>
      <c r="D146" s="19"/>
      <c r="E146" s="19"/>
      <c r="F146" s="19"/>
      <c r="G146" s="19"/>
    </row>
    <row r="147" spans="1:7" ht="22.5">
      <c r="A147" s="26">
        <v>106</v>
      </c>
      <c r="B147" s="26" t="s">
        <v>10</v>
      </c>
      <c r="C147" s="17" t="s">
        <v>677</v>
      </c>
      <c r="D147" s="16" t="s">
        <v>11</v>
      </c>
      <c r="E147" s="16">
        <v>25</v>
      </c>
      <c r="F147" s="16"/>
      <c r="G147" s="16">
        <f>ROUND(E147*F147,2)</f>
        <v>0</v>
      </c>
    </row>
    <row r="148" spans="1:7" ht="12.75">
      <c r="A148" s="26">
        <v>107</v>
      </c>
      <c r="B148" s="26" t="s">
        <v>10</v>
      </c>
      <c r="C148" s="17" t="s">
        <v>868</v>
      </c>
      <c r="D148" s="16" t="s">
        <v>11</v>
      </c>
      <c r="E148" s="16">
        <v>270.6</v>
      </c>
      <c r="F148" s="16"/>
      <c r="G148" s="16">
        <f>ROUND(E148*F148,2)</f>
        <v>0</v>
      </c>
    </row>
    <row r="149" spans="1:7" ht="12.75">
      <c r="A149" s="20"/>
      <c r="B149" s="20" t="s">
        <v>7</v>
      </c>
      <c r="C149" s="21" t="s">
        <v>729</v>
      </c>
      <c r="D149" s="19"/>
      <c r="E149" s="20"/>
      <c r="F149" s="20"/>
      <c r="G149" s="20"/>
    </row>
    <row r="150" spans="1:7" ht="22.5">
      <c r="A150" s="26">
        <v>108</v>
      </c>
      <c r="B150" s="26" t="s">
        <v>17</v>
      </c>
      <c r="C150" s="17" t="s">
        <v>664</v>
      </c>
      <c r="D150" s="16" t="s">
        <v>11</v>
      </c>
      <c r="E150" s="16">
        <v>4.4</v>
      </c>
      <c r="F150" s="16"/>
      <c r="G150" s="16">
        <f>ROUND(E150*F150,2)</f>
        <v>0</v>
      </c>
    </row>
    <row r="151" spans="1:7" ht="12.75">
      <c r="A151" s="26">
        <v>109</v>
      </c>
      <c r="B151" s="26" t="s">
        <v>17</v>
      </c>
      <c r="C151" s="17" t="s">
        <v>18</v>
      </c>
      <c r="D151" s="16" t="s">
        <v>11</v>
      </c>
      <c r="E151" s="16">
        <v>1.167</v>
      </c>
      <c r="F151" s="16"/>
      <c r="G151" s="16">
        <f>ROUND(E151*F151,2)</f>
        <v>0</v>
      </c>
    </row>
    <row r="152" spans="1:7" ht="12.75">
      <c r="A152" s="20"/>
      <c r="B152" s="20" t="s">
        <v>7</v>
      </c>
      <c r="C152" s="21" t="s">
        <v>730</v>
      </c>
      <c r="D152" s="19"/>
      <c r="E152" s="20"/>
      <c r="F152" s="20"/>
      <c r="G152" s="20"/>
    </row>
    <row r="153" spans="1:7" ht="22.5">
      <c r="A153" s="26">
        <v>110</v>
      </c>
      <c r="B153" s="26" t="s">
        <v>20</v>
      </c>
      <c r="C153" s="17" t="s">
        <v>21</v>
      </c>
      <c r="D153" s="16" t="s">
        <v>54</v>
      </c>
      <c r="E153" s="16">
        <v>1</v>
      </c>
      <c r="F153" s="16"/>
      <c r="G153" s="16">
        <f>ROUND(E153*F153,2)</f>
        <v>0</v>
      </c>
    </row>
    <row r="154" spans="1:7" ht="12.75">
      <c r="A154" s="20"/>
      <c r="B154" s="20" t="s">
        <v>7</v>
      </c>
      <c r="C154" s="21" t="s">
        <v>731</v>
      </c>
      <c r="D154" s="19"/>
      <c r="E154" s="20"/>
      <c r="F154" s="20"/>
      <c r="G154" s="20"/>
    </row>
    <row r="155" spans="1:7" ht="22.5">
      <c r="A155" s="26">
        <v>111</v>
      </c>
      <c r="B155" s="26" t="s">
        <v>24</v>
      </c>
      <c r="C155" s="17" t="s">
        <v>25</v>
      </c>
      <c r="D155" s="16" t="s">
        <v>12</v>
      </c>
      <c r="E155" s="16">
        <v>11.674</v>
      </c>
      <c r="F155" s="16"/>
      <c r="G155" s="16">
        <f aca="true" t="shared" si="7" ref="G155:G160">ROUND(E155*F155,2)</f>
        <v>0</v>
      </c>
    </row>
    <row r="156" spans="1:7" ht="33.75">
      <c r="A156" s="26">
        <v>112</v>
      </c>
      <c r="B156" s="26" t="s">
        <v>24</v>
      </c>
      <c r="C156" s="17" t="s">
        <v>26</v>
      </c>
      <c r="D156" s="16" t="s">
        <v>12</v>
      </c>
      <c r="E156" s="16">
        <v>18.889</v>
      </c>
      <c r="F156" s="16"/>
      <c r="G156" s="16">
        <f t="shared" si="7"/>
        <v>0</v>
      </c>
    </row>
    <row r="157" spans="1:7" ht="33.75">
      <c r="A157" s="26">
        <v>113</v>
      </c>
      <c r="B157" s="26" t="s">
        <v>24</v>
      </c>
      <c r="C157" s="17" t="s">
        <v>27</v>
      </c>
      <c r="D157" s="16" t="s">
        <v>12</v>
      </c>
      <c r="E157" s="16">
        <v>18.889</v>
      </c>
      <c r="F157" s="16"/>
      <c r="G157" s="16">
        <f t="shared" si="7"/>
        <v>0</v>
      </c>
    </row>
    <row r="158" spans="1:7" ht="33.75">
      <c r="A158" s="26">
        <v>114</v>
      </c>
      <c r="B158" s="26" t="s">
        <v>24</v>
      </c>
      <c r="C158" s="17" t="s">
        <v>28</v>
      </c>
      <c r="D158" s="16" t="s">
        <v>12</v>
      </c>
      <c r="E158" s="16">
        <v>35.176</v>
      </c>
      <c r="F158" s="16"/>
      <c r="G158" s="16">
        <f t="shared" si="7"/>
        <v>0</v>
      </c>
    </row>
    <row r="159" spans="1:7" ht="33.75">
      <c r="A159" s="26">
        <v>115</v>
      </c>
      <c r="B159" s="26" t="s">
        <v>24</v>
      </c>
      <c r="C159" s="17" t="s">
        <v>29</v>
      </c>
      <c r="D159" s="16" t="s">
        <v>12</v>
      </c>
      <c r="E159" s="16">
        <v>35.176</v>
      </c>
      <c r="F159" s="16"/>
      <c r="G159" s="16">
        <f t="shared" si="7"/>
        <v>0</v>
      </c>
    </row>
    <row r="160" spans="1:7" ht="22.5">
      <c r="A160" s="26">
        <v>116</v>
      </c>
      <c r="B160" s="26" t="s">
        <v>24</v>
      </c>
      <c r="C160" s="17" t="s">
        <v>30</v>
      </c>
      <c r="D160" s="16" t="s">
        <v>31</v>
      </c>
      <c r="E160" s="16">
        <v>12</v>
      </c>
      <c r="F160" s="16"/>
      <c r="G160" s="16">
        <f t="shared" si="7"/>
        <v>0</v>
      </c>
    </row>
    <row r="161" spans="1:7" ht="12.75">
      <c r="A161" s="20"/>
      <c r="B161" s="20" t="s">
        <v>7</v>
      </c>
      <c r="C161" s="21" t="s">
        <v>732</v>
      </c>
      <c r="D161" s="19"/>
      <c r="E161" s="20"/>
      <c r="F161" s="20"/>
      <c r="G161" s="20"/>
    </row>
    <row r="162" spans="1:7" ht="33.75">
      <c r="A162" s="26">
        <v>117</v>
      </c>
      <c r="B162" s="26" t="s">
        <v>33</v>
      </c>
      <c r="C162" s="17" t="s">
        <v>34</v>
      </c>
      <c r="D162" s="16" t="s">
        <v>12</v>
      </c>
      <c r="E162" s="16">
        <v>8.6</v>
      </c>
      <c r="F162" s="16"/>
      <c r="G162" s="16">
        <f aca="true" t="shared" si="8" ref="G162:G167">ROUND(E162*F162,2)</f>
        <v>0</v>
      </c>
    </row>
    <row r="163" spans="1:7" ht="12.75">
      <c r="A163" s="26">
        <v>118</v>
      </c>
      <c r="B163" s="26" t="s">
        <v>24</v>
      </c>
      <c r="C163" s="17" t="s">
        <v>35</v>
      </c>
      <c r="D163" s="16" t="s">
        <v>12</v>
      </c>
      <c r="E163" s="16">
        <v>10.176</v>
      </c>
      <c r="F163" s="16"/>
      <c r="G163" s="16">
        <f t="shared" si="8"/>
        <v>0</v>
      </c>
    </row>
    <row r="164" spans="1:7" ht="12.75">
      <c r="A164" s="26">
        <v>119</v>
      </c>
      <c r="B164" s="26" t="s">
        <v>17</v>
      </c>
      <c r="C164" s="17" t="s">
        <v>36</v>
      </c>
      <c r="D164" s="16" t="s">
        <v>11</v>
      </c>
      <c r="E164" s="16">
        <v>1.29</v>
      </c>
      <c r="F164" s="16"/>
      <c r="G164" s="16">
        <f t="shared" si="8"/>
        <v>0</v>
      </c>
    </row>
    <row r="165" spans="1:7" ht="12.75">
      <c r="A165" s="26">
        <v>120</v>
      </c>
      <c r="B165" s="26" t="s">
        <v>17</v>
      </c>
      <c r="C165" s="17" t="s">
        <v>37</v>
      </c>
      <c r="D165" s="16" t="s">
        <v>11</v>
      </c>
      <c r="E165" s="16">
        <v>0.86</v>
      </c>
      <c r="F165" s="16"/>
      <c r="G165" s="16">
        <f t="shared" si="8"/>
        <v>0</v>
      </c>
    </row>
    <row r="166" spans="1:7" ht="22.5">
      <c r="A166" s="26">
        <v>121</v>
      </c>
      <c r="B166" s="26" t="s">
        <v>24</v>
      </c>
      <c r="C166" s="17" t="s">
        <v>38</v>
      </c>
      <c r="D166" s="16" t="s">
        <v>12</v>
      </c>
      <c r="E166" s="16">
        <v>8.6</v>
      </c>
      <c r="F166" s="16"/>
      <c r="G166" s="16">
        <f t="shared" si="8"/>
        <v>0</v>
      </c>
    </row>
    <row r="167" spans="1:7" ht="12.75">
      <c r="A167" s="26">
        <v>122</v>
      </c>
      <c r="B167" s="26" t="s">
        <v>17</v>
      </c>
      <c r="C167" s="17" t="s">
        <v>39</v>
      </c>
      <c r="D167" s="16" t="s">
        <v>12</v>
      </c>
      <c r="E167" s="16">
        <v>8.6</v>
      </c>
      <c r="F167" s="16"/>
      <c r="G167" s="16">
        <f t="shared" si="8"/>
        <v>0</v>
      </c>
    </row>
    <row r="168" spans="1:7" ht="12.75">
      <c r="A168" s="20"/>
      <c r="B168" s="20" t="s">
        <v>7</v>
      </c>
      <c r="C168" s="21" t="s">
        <v>733</v>
      </c>
      <c r="D168" s="19"/>
      <c r="E168" s="20"/>
      <c r="F168" s="20"/>
      <c r="G168" s="20"/>
    </row>
    <row r="169" spans="1:7" ht="33.75">
      <c r="A169" s="26">
        <v>123</v>
      </c>
      <c r="B169" s="26" t="s">
        <v>17</v>
      </c>
      <c r="C169" s="17" t="s">
        <v>41</v>
      </c>
      <c r="D169" s="16" t="s">
        <v>12</v>
      </c>
      <c r="E169" s="16">
        <v>8.275</v>
      </c>
      <c r="F169" s="16"/>
      <c r="G169" s="16">
        <f aca="true" t="shared" si="9" ref="G169:G176">ROUND(E169*F169,2)</f>
        <v>0</v>
      </c>
    </row>
    <row r="170" spans="1:7" ht="22.5">
      <c r="A170" s="26">
        <v>124</v>
      </c>
      <c r="B170" s="26" t="s">
        <v>17</v>
      </c>
      <c r="C170" s="17" t="s">
        <v>42</v>
      </c>
      <c r="D170" s="16" t="s">
        <v>12</v>
      </c>
      <c r="E170" s="16">
        <v>24.83</v>
      </c>
      <c r="F170" s="16"/>
      <c r="G170" s="16">
        <f t="shared" si="9"/>
        <v>0</v>
      </c>
    </row>
    <row r="171" spans="1:7" ht="33.75">
      <c r="A171" s="26">
        <v>125</v>
      </c>
      <c r="B171" s="26" t="s">
        <v>24</v>
      </c>
      <c r="C171" s="17" t="s">
        <v>43</v>
      </c>
      <c r="D171" s="16" t="s">
        <v>12</v>
      </c>
      <c r="E171" s="16">
        <v>8.28</v>
      </c>
      <c r="F171" s="16"/>
      <c r="G171" s="16">
        <f t="shared" si="9"/>
        <v>0</v>
      </c>
    </row>
    <row r="172" spans="1:7" ht="22.5">
      <c r="A172" s="26">
        <v>126</v>
      </c>
      <c r="B172" s="26" t="s">
        <v>24</v>
      </c>
      <c r="C172" s="17" t="s">
        <v>44</v>
      </c>
      <c r="D172" s="16" t="s">
        <v>31</v>
      </c>
      <c r="E172" s="16">
        <v>12</v>
      </c>
      <c r="F172" s="16"/>
      <c r="G172" s="16">
        <f t="shared" si="9"/>
        <v>0</v>
      </c>
    </row>
    <row r="173" spans="1:7" ht="22.5">
      <c r="A173" s="26">
        <v>127</v>
      </c>
      <c r="B173" s="26" t="s">
        <v>45</v>
      </c>
      <c r="C173" s="17" t="s">
        <v>46</v>
      </c>
      <c r="D173" s="16" t="s">
        <v>12</v>
      </c>
      <c r="E173" s="16">
        <v>8.28</v>
      </c>
      <c r="F173" s="16"/>
      <c r="G173" s="16">
        <f t="shared" si="9"/>
        <v>0</v>
      </c>
    </row>
    <row r="174" spans="1:7" ht="12.75">
      <c r="A174" s="26">
        <v>128</v>
      </c>
      <c r="B174" s="26" t="s">
        <v>45</v>
      </c>
      <c r="C174" s="17" t="s">
        <v>47</v>
      </c>
      <c r="D174" s="16" t="s">
        <v>31</v>
      </c>
      <c r="E174" s="16">
        <v>12</v>
      </c>
      <c r="F174" s="16"/>
      <c r="G174" s="16">
        <f t="shared" si="9"/>
        <v>0</v>
      </c>
    </row>
    <row r="175" spans="1:7" ht="33.75">
      <c r="A175" s="26">
        <v>129</v>
      </c>
      <c r="B175" s="26" t="s">
        <v>48</v>
      </c>
      <c r="C175" s="17" t="s">
        <v>49</v>
      </c>
      <c r="D175" s="16" t="s">
        <v>12</v>
      </c>
      <c r="E175" s="16">
        <v>7.0520000000000005</v>
      </c>
      <c r="F175" s="16"/>
      <c r="G175" s="16">
        <f t="shared" si="9"/>
        <v>0</v>
      </c>
    </row>
    <row r="176" spans="1:7" ht="33.75">
      <c r="A176" s="26">
        <v>130</v>
      </c>
      <c r="B176" s="26" t="s">
        <v>48</v>
      </c>
      <c r="C176" s="17" t="s">
        <v>49</v>
      </c>
      <c r="D176" s="16" t="s">
        <v>12</v>
      </c>
      <c r="E176" s="16">
        <v>27.493</v>
      </c>
      <c r="F176" s="16"/>
      <c r="G176" s="16">
        <f t="shared" si="9"/>
        <v>0</v>
      </c>
    </row>
    <row r="177" spans="1:7" ht="12.75">
      <c r="A177" s="20"/>
      <c r="B177" s="20" t="s">
        <v>7</v>
      </c>
      <c r="C177" s="21" t="s">
        <v>734</v>
      </c>
      <c r="D177" s="19"/>
      <c r="E177" s="20"/>
      <c r="F177" s="20"/>
      <c r="G177" s="20"/>
    </row>
    <row r="178" spans="1:7" ht="12.75">
      <c r="A178" s="26">
        <v>131</v>
      </c>
      <c r="B178" s="39" t="s">
        <v>51</v>
      </c>
      <c r="C178" s="40" t="s">
        <v>52</v>
      </c>
      <c r="D178" s="41" t="s">
        <v>22</v>
      </c>
      <c r="E178" s="41">
        <v>1</v>
      </c>
      <c r="F178" s="16"/>
      <c r="G178" s="16">
        <f aca="true" t="shared" si="10" ref="G178:G184">ROUND(E178*F178,2)</f>
        <v>0</v>
      </c>
    </row>
    <row r="179" spans="1:7" ht="22.5">
      <c r="A179" s="26">
        <v>132</v>
      </c>
      <c r="B179" s="39" t="s">
        <v>51</v>
      </c>
      <c r="C179" s="40" t="s">
        <v>699</v>
      </c>
      <c r="D179" s="41" t="s">
        <v>31</v>
      </c>
      <c r="E179" s="41">
        <v>5.5</v>
      </c>
      <c r="F179" s="16"/>
      <c r="G179" s="16">
        <f t="shared" si="10"/>
        <v>0</v>
      </c>
    </row>
    <row r="180" spans="1:7" ht="22.5">
      <c r="A180" s="26">
        <v>133</v>
      </c>
      <c r="B180" s="39" t="s">
        <v>51</v>
      </c>
      <c r="C180" s="40" t="s">
        <v>700</v>
      </c>
      <c r="D180" s="41" t="s">
        <v>22</v>
      </c>
      <c r="E180" s="41">
        <v>2</v>
      </c>
      <c r="F180" s="16"/>
      <c r="G180" s="16">
        <f t="shared" si="10"/>
        <v>0</v>
      </c>
    </row>
    <row r="181" spans="1:7" ht="12.75">
      <c r="A181" s="26">
        <v>134</v>
      </c>
      <c r="B181" s="39" t="s">
        <v>51</v>
      </c>
      <c r="C181" s="40" t="s">
        <v>53</v>
      </c>
      <c r="D181" s="41" t="s">
        <v>54</v>
      </c>
      <c r="E181" s="41">
        <v>1</v>
      </c>
      <c r="F181" s="16"/>
      <c r="G181" s="16">
        <f t="shared" si="10"/>
        <v>0</v>
      </c>
    </row>
    <row r="182" spans="1:7" ht="22.5">
      <c r="A182" s="26">
        <v>135</v>
      </c>
      <c r="B182" s="39" t="s">
        <v>51</v>
      </c>
      <c r="C182" s="40" t="s">
        <v>701</v>
      </c>
      <c r="D182" s="41" t="s">
        <v>31</v>
      </c>
      <c r="E182" s="41">
        <v>34</v>
      </c>
      <c r="F182" s="16"/>
      <c r="G182" s="16">
        <f t="shared" si="10"/>
        <v>0</v>
      </c>
    </row>
    <row r="183" spans="1:7" ht="12.75">
      <c r="A183" s="26">
        <v>136</v>
      </c>
      <c r="B183" s="39" t="s">
        <v>51</v>
      </c>
      <c r="C183" s="40" t="s">
        <v>702</v>
      </c>
      <c r="D183" s="41" t="s">
        <v>54</v>
      </c>
      <c r="E183" s="41">
        <v>1</v>
      </c>
      <c r="F183" s="16"/>
      <c r="G183" s="16">
        <f t="shared" si="10"/>
        <v>0</v>
      </c>
    </row>
    <row r="184" spans="1:7" ht="12.75">
      <c r="A184" s="26">
        <v>137</v>
      </c>
      <c r="B184" s="39" t="s">
        <v>51</v>
      </c>
      <c r="C184" s="40" t="s">
        <v>703</v>
      </c>
      <c r="D184" s="41" t="s">
        <v>22</v>
      </c>
      <c r="E184" s="41">
        <v>2</v>
      </c>
      <c r="F184" s="16"/>
      <c r="G184" s="16">
        <f t="shared" si="10"/>
        <v>0</v>
      </c>
    </row>
    <row r="185" spans="1:7" ht="12.75">
      <c r="A185" s="20"/>
      <c r="B185" s="20" t="s">
        <v>7</v>
      </c>
      <c r="C185" s="21" t="s">
        <v>735</v>
      </c>
      <c r="D185" s="19"/>
      <c r="E185" s="20"/>
      <c r="F185" s="20"/>
      <c r="G185" s="20"/>
    </row>
    <row r="186" spans="1:7" ht="22.5">
      <c r="A186" s="26">
        <v>138</v>
      </c>
      <c r="B186" s="26" t="s">
        <v>51</v>
      </c>
      <c r="C186" s="17" t="s">
        <v>56</v>
      </c>
      <c r="D186" s="16" t="s">
        <v>22</v>
      </c>
      <c r="E186" s="16">
        <v>1</v>
      </c>
      <c r="F186" s="16"/>
      <c r="G186" s="16">
        <f aca="true" t="shared" si="11" ref="G186:G192">ROUND(E186*F186,2)</f>
        <v>0</v>
      </c>
    </row>
    <row r="187" spans="1:7" ht="22.5">
      <c r="A187" s="26">
        <v>139</v>
      </c>
      <c r="B187" s="26" t="s">
        <v>51</v>
      </c>
      <c r="C187" s="17" t="s">
        <v>57</v>
      </c>
      <c r="D187" s="16" t="s">
        <v>22</v>
      </c>
      <c r="E187" s="16">
        <v>2</v>
      </c>
      <c r="F187" s="16"/>
      <c r="G187" s="16">
        <f t="shared" si="11"/>
        <v>0</v>
      </c>
    </row>
    <row r="188" spans="1:7" ht="22.5">
      <c r="A188" s="26">
        <v>140</v>
      </c>
      <c r="B188" s="26" t="s">
        <v>51</v>
      </c>
      <c r="C188" s="17" t="s">
        <v>58</v>
      </c>
      <c r="D188" s="16" t="s">
        <v>22</v>
      </c>
      <c r="E188" s="16">
        <v>2</v>
      </c>
      <c r="F188" s="16"/>
      <c r="G188" s="16">
        <f t="shared" si="11"/>
        <v>0</v>
      </c>
    </row>
    <row r="189" spans="1:7" ht="22.5">
      <c r="A189" s="26">
        <v>141</v>
      </c>
      <c r="B189" s="26" t="s">
        <v>51</v>
      </c>
      <c r="C189" s="17" t="s">
        <v>59</v>
      </c>
      <c r="D189" s="16" t="s">
        <v>22</v>
      </c>
      <c r="E189" s="16">
        <v>12</v>
      </c>
      <c r="F189" s="16"/>
      <c r="G189" s="16">
        <f t="shared" si="11"/>
        <v>0</v>
      </c>
    </row>
    <row r="190" spans="1:7" ht="22.5">
      <c r="A190" s="26">
        <v>142</v>
      </c>
      <c r="B190" s="26" t="s">
        <v>51</v>
      </c>
      <c r="C190" s="17" t="s">
        <v>704</v>
      </c>
      <c r="D190" s="16" t="s">
        <v>22</v>
      </c>
      <c r="E190" s="16">
        <v>2</v>
      </c>
      <c r="F190" s="16"/>
      <c r="G190" s="16">
        <f t="shared" si="11"/>
        <v>0</v>
      </c>
    </row>
    <row r="191" spans="1:7" ht="22.5">
      <c r="A191" s="26">
        <v>143</v>
      </c>
      <c r="B191" s="26" t="s">
        <v>51</v>
      </c>
      <c r="C191" s="17" t="s">
        <v>60</v>
      </c>
      <c r="D191" s="16" t="s">
        <v>22</v>
      </c>
      <c r="E191" s="16">
        <v>1</v>
      </c>
      <c r="F191" s="16"/>
      <c r="G191" s="16">
        <f t="shared" si="11"/>
        <v>0</v>
      </c>
    </row>
    <row r="192" spans="1:7" ht="12.75">
      <c r="A192" s="26">
        <v>144</v>
      </c>
      <c r="B192" s="26" t="s">
        <v>51</v>
      </c>
      <c r="C192" s="17" t="s">
        <v>61</v>
      </c>
      <c r="D192" s="16" t="s">
        <v>22</v>
      </c>
      <c r="E192" s="16">
        <v>2</v>
      </c>
      <c r="F192" s="16"/>
      <c r="G192" s="16">
        <f t="shared" si="11"/>
        <v>0</v>
      </c>
    </row>
    <row r="193" spans="1:7" ht="12.75">
      <c r="A193" s="20"/>
      <c r="B193" s="20" t="s">
        <v>7</v>
      </c>
      <c r="C193" s="21" t="s">
        <v>736</v>
      </c>
      <c r="D193" s="19"/>
      <c r="E193" s="20"/>
      <c r="F193" s="20"/>
      <c r="G193" s="20"/>
    </row>
    <row r="194" spans="1:7" ht="12.75">
      <c r="A194" s="26">
        <v>145</v>
      </c>
      <c r="B194" s="39" t="s">
        <v>51</v>
      </c>
      <c r="C194" s="40" t="s">
        <v>705</v>
      </c>
      <c r="D194" s="41" t="s">
        <v>22</v>
      </c>
      <c r="E194" s="16">
        <v>1</v>
      </c>
      <c r="F194" s="16"/>
      <c r="G194" s="16">
        <f>ROUND(E194*F194,2)</f>
        <v>0</v>
      </c>
    </row>
    <row r="195" spans="1:7" ht="33.75">
      <c r="A195" s="26">
        <v>146</v>
      </c>
      <c r="B195" s="39" t="s">
        <v>51</v>
      </c>
      <c r="C195" s="40" t="s">
        <v>706</v>
      </c>
      <c r="D195" s="41" t="s">
        <v>22</v>
      </c>
      <c r="E195" s="16">
        <v>1</v>
      </c>
      <c r="F195" s="16"/>
      <c r="G195" s="16">
        <f>ROUND(E195*F195,2)</f>
        <v>0</v>
      </c>
    </row>
    <row r="196" spans="1:7" ht="22.5">
      <c r="A196" s="26">
        <v>147</v>
      </c>
      <c r="B196" s="39" t="s">
        <v>51</v>
      </c>
      <c r="C196" s="40" t="s">
        <v>707</v>
      </c>
      <c r="D196" s="41" t="s">
        <v>54</v>
      </c>
      <c r="E196" s="16">
        <v>1</v>
      </c>
      <c r="F196" s="16"/>
      <c r="G196" s="16">
        <f>ROUND(E196*F196,2)</f>
        <v>0</v>
      </c>
    </row>
    <row r="197" spans="1:7" ht="12.75">
      <c r="A197" s="26">
        <v>147</v>
      </c>
      <c r="B197" s="39" t="s">
        <v>51</v>
      </c>
      <c r="C197" s="40" t="s">
        <v>708</v>
      </c>
      <c r="D197" s="41" t="s">
        <v>54</v>
      </c>
      <c r="E197" s="16">
        <v>1</v>
      </c>
      <c r="F197" s="16"/>
      <c r="G197" s="16">
        <f>ROUND(E197*F197,2)</f>
        <v>0</v>
      </c>
    </row>
    <row r="198" spans="1:7" ht="12.75">
      <c r="A198" s="26">
        <v>149</v>
      </c>
      <c r="B198" s="26" t="s">
        <v>51</v>
      </c>
      <c r="C198" s="16" t="s">
        <v>685</v>
      </c>
      <c r="D198" s="16" t="s">
        <v>54</v>
      </c>
      <c r="E198" s="26">
        <v>1</v>
      </c>
      <c r="F198" s="26"/>
      <c r="G198" s="16">
        <f>ROUND(E198*F198,2)</f>
        <v>0</v>
      </c>
    </row>
    <row r="199" spans="1:7" ht="12.75">
      <c r="A199" s="45"/>
      <c r="B199" s="45"/>
      <c r="C199" s="46" t="s">
        <v>743</v>
      </c>
      <c r="D199" s="45"/>
      <c r="E199" s="45"/>
      <c r="F199" s="47"/>
      <c r="G199" s="47">
        <f>G147+G148+G150+G151+G153+G155+G156+G157+G158+G159+G160+G162+G163+G164+G165+G166+G167+G169+G170+G171+G172+G173+G174+G175+G176+G178+G179+G180+G181+G182+G183+G184+G186+G187+G188+G189+G190+G191+G192+G194+G195+G196+G197+G198</f>
        <v>0</v>
      </c>
    </row>
    <row r="200" spans="1:7" ht="12.75">
      <c r="A200" s="10"/>
      <c r="B200" s="11" t="s">
        <v>7</v>
      </c>
      <c r="C200" s="12" t="s">
        <v>737</v>
      </c>
      <c r="D200" s="10"/>
      <c r="E200" s="10"/>
      <c r="F200" s="10"/>
      <c r="G200" s="10"/>
    </row>
    <row r="201" spans="1:7" ht="12.75">
      <c r="A201" s="13"/>
      <c r="B201" s="14" t="s">
        <v>7</v>
      </c>
      <c r="C201" s="15" t="s">
        <v>738</v>
      </c>
      <c r="D201" s="13"/>
      <c r="E201" s="13"/>
      <c r="F201" s="13"/>
      <c r="G201" s="13"/>
    </row>
    <row r="202" spans="1:7" ht="12.75">
      <c r="A202" s="13"/>
      <c r="B202" s="14" t="s">
        <v>7</v>
      </c>
      <c r="C202" s="15" t="s">
        <v>739</v>
      </c>
      <c r="D202" s="13"/>
      <c r="E202" s="13"/>
      <c r="F202" s="13"/>
      <c r="G202" s="13"/>
    </row>
    <row r="203" spans="1:7" ht="33.75">
      <c r="A203" s="26">
        <v>150</v>
      </c>
      <c r="B203" s="26" t="s">
        <v>133</v>
      </c>
      <c r="C203" s="17" t="s">
        <v>679</v>
      </c>
      <c r="D203" s="16" t="s">
        <v>11</v>
      </c>
      <c r="E203" s="16">
        <v>6726.33</v>
      </c>
      <c r="F203" s="16"/>
      <c r="G203" s="16">
        <f>ROUND(E203*F203,2)</f>
        <v>0</v>
      </c>
    </row>
    <row r="204" spans="1:7" ht="22.5">
      <c r="A204" s="26">
        <v>151</v>
      </c>
      <c r="B204" s="26" t="s">
        <v>133</v>
      </c>
      <c r="C204" s="17" t="s">
        <v>360</v>
      </c>
      <c r="D204" s="16" t="s">
        <v>31</v>
      </c>
      <c r="E204" s="16">
        <v>1192.24</v>
      </c>
      <c r="F204" s="16"/>
      <c r="G204" s="16">
        <f>ROUND(E204*F204,2)</f>
        <v>0</v>
      </c>
    </row>
    <row r="205" spans="1:7" ht="22.5">
      <c r="A205" s="26">
        <v>152</v>
      </c>
      <c r="B205" s="26" t="s">
        <v>133</v>
      </c>
      <c r="C205" s="17" t="s">
        <v>680</v>
      </c>
      <c r="D205" s="16" t="s">
        <v>11</v>
      </c>
      <c r="E205" s="16">
        <v>3019.724</v>
      </c>
      <c r="F205" s="16"/>
      <c r="G205" s="16">
        <f>ROUND(E205*F205,2)</f>
        <v>0</v>
      </c>
    </row>
    <row r="206" spans="1:7" ht="12.75">
      <c r="A206" s="19"/>
      <c r="B206" s="20" t="s">
        <v>7</v>
      </c>
      <c r="C206" s="21" t="s">
        <v>740</v>
      </c>
      <c r="D206" s="20"/>
      <c r="E206" s="20"/>
      <c r="F206" s="19"/>
      <c r="G206" s="19"/>
    </row>
    <row r="207" spans="1:7" ht="22.5">
      <c r="A207" s="26">
        <v>153</v>
      </c>
      <c r="B207" s="26" t="s">
        <v>133</v>
      </c>
      <c r="C207" s="17" t="s">
        <v>361</v>
      </c>
      <c r="D207" s="16" t="s">
        <v>54</v>
      </c>
      <c r="E207" s="16">
        <v>1</v>
      </c>
      <c r="F207" s="16"/>
      <c r="G207" s="16">
        <f>ROUND(E207*F207,2)</f>
        <v>0</v>
      </c>
    </row>
    <row r="208" spans="1:7" ht="12.75">
      <c r="A208" s="19"/>
      <c r="B208" s="20" t="s">
        <v>7</v>
      </c>
      <c r="C208" s="21" t="s">
        <v>741</v>
      </c>
      <c r="D208" s="20"/>
      <c r="E208" s="20"/>
      <c r="F208" s="19"/>
      <c r="G208" s="19"/>
    </row>
    <row r="209" spans="1:7" ht="22.5">
      <c r="A209" s="26">
        <v>154</v>
      </c>
      <c r="B209" s="26" t="s">
        <v>133</v>
      </c>
      <c r="C209" s="17" t="s">
        <v>682</v>
      </c>
      <c r="D209" s="16" t="s">
        <v>12</v>
      </c>
      <c r="E209" s="16">
        <v>6391.24</v>
      </c>
      <c r="F209" s="16"/>
      <c r="G209" s="16">
        <f aca="true" t="shared" si="12" ref="G209:G215">ROUND(E209*F209,2)</f>
        <v>0</v>
      </c>
    </row>
    <row r="210" spans="1:7" ht="22.5">
      <c r="A210" s="26">
        <v>155</v>
      </c>
      <c r="B210" s="26" t="s">
        <v>133</v>
      </c>
      <c r="C210" s="17" t="s">
        <v>681</v>
      </c>
      <c r="D210" s="16" t="s">
        <v>12</v>
      </c>
      <c r="E210" s="16">
        <v>6391.24</v>
      </c>
      <c r="F210" s="16"/>
      <c r="G210" s="16">
        <f t="shared" si="12"/>
        <v>0</v>
      </c>
    </row>
    <row r="211" spans="1:7" ht="33.75">
      <c r="A211" s="26">
        <v>156</v>
      </c>
      <c r="B211" s="26" t="s">
        <v>133</v>
      </c>
      <c r="C211" s="17" t="s">
        <v>694</v>
      </c>
      <c r="D211" s="16" t="s">
        <v>12</v>
      </c>
      <c r="E211" s="16">
        <v>2200</v>
      </c>
      <c r="F211" s="16"/>
      <c r="G211" s="16">
        <f t="shared" si="12"/>
        <v>0</v>
      </c>
    </row>
    <row r="212" spans="1:7" ht="33.75">
      <c r="A212" s="26">
        <v>157</v>
      </c>
      <c r="B212" s="26" t="s">
        <v>133</v>
      </c>
      <c r="C212" s="17" t="s">
        <v>695</v>
      </c>
      <c r="D212" s="16" t="s">
        <v>12</v>
      </c>
      <c r="E212" s="16">
        <v>4191.24</v>
      </c>
      <c r="F212" s="16"/>
      <c r="G212" s="16">
        <f t="shared" si="12"/>
        <v>0</v>
      </c>
    </row>
    <row r="213" spans="1:7" ht="22.5">
      <c r="A213" s="26">
        <v>158</v>
      </c>
      <c r="B213" s="26" t="s">
        <v>133</v>
      </c>
      <c r="C213" s="17" t="s">
        <v>362</v>
      </c>
      <c r="D213" s="16" t="s">
        <v>12</v>
      </c>
      <c r="E213" s="16">
        <v>6391.24</v>
      </c>
      <c r="F213" s="16"/>
      <c r="G213" s="16">
        <f t="shared" si="12"/>
        <v>0</v>
      </c>
    </row>
    <row r="214" spans="1:7" ht="22.5">
      <c r="A214" s="26">
        <v>159</v>
      </c>
      <c r="B214" s="26" t="s">
        <v>133</v>
      </c>
      <c r="C214" s="17" t="s">
        <v>683</v>
      </c>
      <c r="D214" s="16" t="s">
        <v>12</v>
      </c>
      <c r="E214" s="16">
        <v>2200</v>
      </c>
      <c r="F214" s="16"/>
      <c r="G214" s="16">
        <f t="shared" si="12"/>
        <v>0</v>
      </c>
    </row>
    <row r="215" spans="1:7" ht="22.5">
      <c r="A215" s="26">
        <v>160</v>
      </c>
      <c r="B215" s="26" t="s">
        <v>133</v>
      </c>
      <c r="C215" s="17" t="s">
        <v>684</v>
      </c>
      <c r="D215" s="16" t="s">
        <v>12</v>
      </c>
      <c r="E215" s="16">
        <v>4191.24</v>
      </c>
      <c r="F215" s="16"/>
      <c r="G215" s="16">
        <f t="shared" si="12"/>
        <v>0</v>
      </c>
    </row>
    <row r="216" spans="1:7" ht="12.75">
      <c r="A216" s="45"/>
      <c r="B216" s="45"/>
      <c r="C216" s="46" t="s">
        <v>744</v>
      </c>
      <c r="D216" s="45"/>
      <c r="E216" s="45"/>
      <c r="F216" s="47"/>
      <c r="G216" s="47">
        <f>G203+G204+G205+G207+G209+G210+G211+G212+G213+G214+G215</f>
        <v>0</v>
      </c>
    </row>
    <row r="217" spans="1:7" ht="12.75">
      <c r="A217" s="10"/>
      <c r="B217" s="11" t="s">
        <v>7</v>
      </c>
      <c r="C217" s="12" t="s">
        <v>745</v>
      </c>
      <c r="D217" s="10"/>
      <c r="E217" s="10"/>
      <c r="F217" s="10"/>
      <c r="G217" s="10"/>
    </row>
    <row r="218" spans="1:7" ht="12.75">
      <c r="A218" s="56"/>
      <c r="B218" s="57" t="s">
        <v>7</v>
      </c>
      <c r="C218" s="58" t="s">
        <v>746</v>
      </c>
      <c r="D218" s="56"/>
      <c r="E218" s="56"/>
      <c r="F218" s="19"/>
      <c r="G218" s="19"/>
    </row>
    <row r="219" spans="1:7" ht="56.25">
      <c r="A219" s="48">
        <v>161</v>
      </c>
      <c r="B219" s="48" t="s">
        <v>228</v>
      </c>
      <c r="C219" s="49" t="s">
        <v>709</v>
      </c>
      <c r="D219" s="50" t="s">
        <v>31</v>
      </c>
      <c r="E219" s="50">
        <v>5.1</v>
      </c>
      <c r="F219" s="42"/>
      <c r="G219" s="16">
        <f aca="true" t="shared" si="13" ref="G219:G237">ROUND(E219*F219,2)</f>
        <v>0</v>
      </c>
    </row>
    <row r="220" spans="1:7" ht="56.25">
      <c r="A220" s="48">
        <v>162</v>
      </c>
      <c r="B220" s="48" t="s">
        <v>228</v>
      </c>
      <c r="C220" s="49" t="s">
        <v>710</v>
      </c>
      <c r="D220" s="50" t="s">
        <v>31</v>
      </c>
      <c r="E220" s="50">
        <v>128.9</v>
      </c>
      <c r="F220" s="42"/>
      <c r="G220" s="16">
        <f t="shared" si="13"/>
        <v>0</v>
      </c>
    </row>
    <row r="221" spans="1:7" ht="22.5">
      <c r="A221" s="48">
        <v>163</v>
      </c>
      <c r="B221" s="48" t="s">
        <v>228</v>
      </c>
      <c r="C221" s="49" t="s">
        <v>229</v>
      </c>
      <c r="D221" s="50" t="s">
        <v>63</v>
      </c>
      <c r="E221" s="50">
        <v>6</v>
      </c>
      <c r="F221" s="42"/>
      <c r="G221" s="16">
        <f t="shared" si="13"/>
        <v>0</v>
      </c>
    </row>
    <row r="222" spans="1:7" ht="22.5">
      <c r="A222" s="48">
        <v>164</v>
      </c>
      <c r="B222" s="48" t="s">
        <v>228</v>
      </c>
      <c r="C222" s="49" t="s">
        <v>711</v>
      </c>
      <c r="D222" s="50" t="s">
        <v>63</v>
      </c>
      <c r="E222" s="50">
        <v>3</v>
      </c>
      <c r="F222" s="42"/>
      <c r="G222" s="16">
        <f t="shared" si="13"/>
        <v>0</v>
      </c>
    </row>
    <row r="223" spans="1:7" ht="22.5">
      <c r="A223" s="48">
        <v>165</v>
      </c>
      <c r="B223" s="48" t="s">
        <v>228</v>
      </c>
      <c r="C223" s="49" t="s">
        <v>230</v>
      </c>
      <c r="D223" s="50" t="s">
        <v>63</v>
      </c>
      <c r="E223" s="50">
        <v>1</v>
      </c>
      <c r="F223" s="42"/>
      <c r="G223" s="16">
        <f t="shared" si="13"/>
        <v>0</v>
      </c>
    </row>
    <row r="224" spans="1:7" ht="33.75">
      <c r="A224" s="48">
        <v>166</v>
      </c>
      <c r="B224" s="48" t="s">
        <v>228</v>
      </c>
      <c r="C224" s="49" t="s">
        <v>712</v>
      </c>
      <c r="D224" s="50" t="s">
        <v>63</v>
      </c>
      <c r="E224" s="50">
        <v>1</v>
      </c>
      <c r="F224" s="42"/>
      <c r="G224" s="16">
        <f t="shared" si="13"/>
        <v>0</v>
      </c>
    </row>
    <row r="225" spans="1:7" ht="12.75">
      <c r="A225" s="48">
        <v>167</v>
      </c>
      <c r="B225" s="48" t="s">
        <v>228</v>
      </c>
      <c r="C225" s="49" t="s">
        <v>713</v>
      </c>
      <c r="D225" s="50" t="s">
        <v>128</v>
      </c>
      <c r="E225" s="50">
        <v>1</v>
      </c>
      <c r="F225" s="42"/>
      <c r="G225" s="16">
        <f t="shared" si="13"/>
        <v>0</v>
      </c>
    </row>
    <row r="226" spans="1:7" ht="12.75">
      <c r="A226" s="48">
        <v>168</v>
      </c>
      <c r="B226" s="48" t="s">
        <v>228</v>
      </c>
      <c r="C226" s="49" t="s">
        <v>714</v>
      </c>
      <c r="D226" s="50" t="s">
        <v>128</v>
      </c>
      <c r="E226" s="50">
        <v>1</v>
      </c>
      <c r="F226" s="43"/>
      <c r="G226" s="16">
        <f t="shared" si="13"/>
        <v>0</v>
      </c>
    </row>
    <row r="227" spans="1:7" ht="33.75">
      <c r="A227" s="48">
        <v>169</v>
      </c>
      <c r="B227" s="48" t="s">
        <v>228</v>
      </c>
      <c r="C227" s="49" t="s">
        <v>231</v>
      </c>
      <c r="D227" s="50" t="s">
        <v>63</v>
      </c>
      <c r="E227" s="50">
        <v>1</v>
      </c>
      <c r="F227" s="42"/>
      <c r="G227" s="16">
        <f t="shared" si="13"/>
        <v>0</v>
      </c>
    </row>
    <row r="228" spans="1:7" ht="22.5">
      <c r="A228" s="48">
        <v>170</v>
      </c>
      <c r="B228" s="48" t="s">
        <v>228</v>
      </c>
      <c r="C228" s="49" t="s">
        <v>232</v>
      </c>
      <c r="D228" s="50" t="s">
        <v>63</v>
      </c>
      <c r="E228" s="50">
        <v>1</v>
      </c>
      <c r="F228" s="42"/>
      <c r="G228" s="16">
        <f t="shared" si="13"/>
        <v>0</v>
      </c>
    </row>
    <row r="229" spans="1:7" ht="22.5">
      <c r="A229" s="48">
        <v>171</v>
      </c>
      <c r="B229" s="48" t="s">
        <v>228</v>
      </c>
      <c r="C229" s="49" t="s">
        <v>233</v>
      </c>
      <c r="D229" s="50" t="s">
        <v>63</v>
      </c>
      <c r="E229" s="50">
        <v>1</v>
      </c>
      <c r="F229" s="42"/>
      <c r="G229" s="16">
        <f t="shared" si="13"/>
        <v>0</v>
      </c>
    </row>
    <row r="230" spans="1:7" ht="22.5">
      <c r="A230" s="48">
        <v>172</v>
      </c>
      <c r="B230" s="48" t="s">
        <v>228</v>
      </c>
      <c r="C230" s="49" t="s">
        <v>234</v>
      </c>
      <c r="D230" s="50" t="s">
        <v>63</v>
      </c>
      <c r="E230" s="50">
        <v>1</v>
      </c>
      <c r="F230" s="42"/>
      <c r="G230" s="16">
        <f t="shared" si="13"/>
        <v>0</v>
      </c>
    </row>
    <row r="231" spans="1:7" ht="33.75">
      <c r="A231" s="48">
        <v>173</v>
      </c>
      <c r="B231" s="48" t="s">
        <v>228</v>
      </c>
      <c r="C231" s="49" t="s">
        <v>715</v>
      </c>
      <c r="D231" s="50" t="s">
        <v>54</v>
      </c>
      <c r="E231" s="50">
        <v>1</v>
      </c>
      <c r="F231" s="42"/>
      <c r="G231" s="16">
        <f t="shared" si="13"/>
        <v>0</v>
      </c>
    </row>
    <row r="232" spans="1:7" ht="22.5">
      <c r="A232" s="48">
        <v>174</v>
      </c>
      <c r="B232" s="48" t="s">
        <v>228</v>
      </c>
      <c r="C232" s="49" t="s">
        <v>716</v>
      </c>
      <c r="D232" s="50" t="s">
        <v>54</v>
      </c>
      <c r="E232" s="50">
        <v>1</v>
      </c>
      <c r="F232" s="42"/>
      <c r="G232" s="16">
        <f t="shared" si="13"/>
        <v>0</v>
      </c>
    </row>
    <row r="233" spans="1:7" ht="12.75">
      <c r="A233" s="48">
        <v>175</v>
      </c>
      <c r="B233" s="48" t="s">
        <v>228</v>
      </c>
      <c r="C233" s="49" t="s">
        <v>235</v>
      </c>
      <c r="D233" s="50" t="s">
        <v>54</v>
      </c>
      <c r="E233" s="50">
        <v>2</v>
      </c>
      <c r="F233" s="42"/>
      <c r="G233" s="16">
        <f t="shared" si="13"/>
        <v>0</v>
      </c>
    </row>
    <row r="234" spans="1:7" ht="22.5">
      <c r="A234" s="48">
        <v>176</v>
      </c>
      <c r="B234" s="48" t="s">
        <v>228</v>
      </c>
      <c r="C234" s="49" t="s">
        <v>236</v>
      </c>
      <c r="D234" s="50" t="s">
        <v>31</v>
      </c>
      <c r="E234" s="50">
        <v>134</v>
      </c>
      <c r="F234" s="42"/>
      <c r="G234" s="16">
        <f t="shared" si="13"/>
        <v>0</v>
      </c>
    </row>
    <row r="235" spans="1:7" ht="22.5">
      <c r="A235" s="48">
        <v>177</v>
      </c>
      <c r="B235" s="48" t="s">
        <v>717</v>
      </c>
      <c r="C235" s="49" t="s">
        <v>718</v>
      </c>
      <c r="D235" s="50" t="s">
        <v>54</v>
      </c>
      <c r="E235" s="50">
        <v>1</v>
      </c>
      <c r="F235" s="42"/>
      <c r="G235" s="16">
        <f t="shared" si="13"/>
        <v>0</v>
      </c>
    </row>
    <row r="236" spans="1:7" ht="22.5">
      <c r="A236" s="48">
        <v>178</v>
      </c>
      <c r="B236" s="48" t="s">
        <v>228</v>
      </c>
      <c r="C236" s="49" t="s">
        <v>237</v>
      </c>
      <c r="D236" s="50" t="s">
        <v>31</v>
      </c>
      <c r="E236" s="50">
        <v>134</v>
      </c>
      <c r="F236" s="42"/>
      <c r="G236" s="16">
        <f t="shared" si="13"/>
        <v>0</v>
      </c>
    </row>
    <row r="237" spans="1:7" ht="12.75">
      <c r="A237" s="48">
        <v>179</v>
      </c>
      <c r="B237" s="48" t="s">
        <v>228</v>
      </c>
      <c r="C237" s="49" t="s">
        <v>719</v>
      </c>
      <c r="D237" s="50" t="s">
        <v>31</v>
      </c>
      <c r="E237" s="50">
        <v>134</v>
      </c>
      <c r="F237" s="42"/>
      <c r="G237" s="16">
        <f t="shared" si="13"/>
        <v>0</v>
      </c>
    </row>
    <row r="238" spans="1:7" ht="12.75">
      <c r="A238" s="56"/>
      <c r="B238" s="57" t="s">
        <v>7</v>
      </c>
      <c r="C238" s="58" t="s">
        <v>747</v>
      </c>
      <c r="D238" s="57"/>
      <c r="E238" s="57"/>
      <c r="F238" s="56"/>
      <c r="G238" s="56"/>
    </row>
    <row r="239" spans="1:7" ht="22.5">
      <c r="A239" s="48">
        <v>180</v>
      </c>
      <c r="B239" s="48" t="s">
        <v>228</v>
      </c>
      <c r="C239" s="49" t="s">
        <v>720</v>
      </c>
      <c r="D239" s="50" t="s">
        <v>31</v>
      </c>
      <c r="E239" s="50">
        <v>96</v>
      </c>
      <c r="F239" s="42"/>
      <c r="G239" s="16">
        <f>ROUND(E239*F239,2)</f>
        <v>0</v>
      </c>
    </row>
    <row r="240" spans="1:7" ht="22.5">
      <c r="A240" s="48">
        <v>181</v>
      </c>
      <c r="B240" s="48" t="s">
        <v>228</v>
      </c>
      <c r="C240" s="49" t="s">
        <v>721</v>
      </c>
      <c r="D240" s="50" t="s">
        <v>31</v>
      </c>
      <c r="E240" s="50">
        <v>5</v>
      </c>
      <c r="F240" s="42"/>
      <c r="G240" s="16">
        <f>ROUND(E240*F240,2)</f>
        <v>0</v>
      </c>
    </row>
    <row r="241" spans="1:7" ht="12.75">
      <c r="A241" s="48">
        <v>182</v>
      </c>
      <c r="B241" s="48" t="s">
        <v>228</v>
      </c>
      <c r="C241" s="49" t="s">
        <v>238</v>
      </c>
      <c r="D241" s="50" t="s">
        <v>63</v>
      </c>
      <c r="E241" s="50">
        <v>2</v>
      </c>
      <c r="F241" s="42"/>
      <c r="G241" s="16">
        <f>ROUND(E241*F241,2)</f>
        <v>0</v>
      </c>
    </row>
    <row r="242" spans="1:7" ht="12.75">
      <c r="A242" s="48">
        <v>183</v>
      </c>
      <c r="B242" s="48" t="s">
        <v>228</v>
      </c>
      <c r="C242" s="49" t="s">
        <v>239</v>
      </c>
      <c r="D242" s="50" t="s">
        <v>63</v>
      </c>
      <c r="E242" s="50">
        <v>4</v>
      </c>
      <c r="F242" s="42"/>
      <c r="G242" s="16">
        <f>ROUND(E242*F242,2)</f>
        <v>0</v>
      </c>
    </row>
    <row r="243" spans="1:7" ht="12.75">
      <c r="A243" s="48">
        <v>184</v>
      </c>
      <c r="B243" s="48" t="s">
        <v>228</v>
      </c>
      <c r="C243" s="49" t="s">
        <v>722</v>
      </c>
      <c r="D243" s="50" t="s">
        <v>54</v>
      </c>
      <c r="E243" s="50">
        <v>1</v>
      </c>
      <c r="F243" s="42"/>
      <c r="G243" s="16">
        <f>ROUND(E243*F243,2)</f>
        <v>0</v>
      </c>
    </row>
    <row r="244" spans="1:7" ht="12.75">
      <c r="A244" s="45"/>
      <c r="B244" s="45"/>
      <c r="C244" s="46" t="s">
        <v>748</v>
      </c>
      <c r="D244" s="45"/>
      <c r="E244" s="45"/>
      <c r="F244" s="47"/>
      <c r="G244" s="47">
        <f>SUM(G219:G237)+SUM(G239:G243)</f>
        <v>0</v>
      </c>
    </row>
    <row r="245" spans="1:7" ht="12.75">
      <c r="A245" s="10"/>
      <c r="B245" s="11" t="s">
        <v>7</v>
      </c>
      <c r="C245" s="12" t="s">
        <v>749</v>
      </c>
      <c r="D245" s="10"/>
      <c r="E245" s="10"/>
      <c r="F245" s="10"/>
      <c r="G245" s="10"/>
    </row>
    <row r="246" spans="1:7" ht="12.75">
      <c r="A246" s="13"/>
      <c r="B246" s="14" t="s">
        <v>7</v>
      </c>
      <c r="C246" s="15" t="s">
        <v>750</v>
      </c>
      <c r="D246" s="13"/>
      <c r="E246" s="13"/>
      <c r="F246" s="13"/>
      <c r="G246" s="13"/>
    </row>
    <row r="247" spans="1:7" ht="22.5">
      <c r="A247" s="5">
        <v>185</v>
      </c>
      <c r="B247" s="5" t="s">
        <v>170</v>
      </c>
      <c r="C247" s="27" t="s">
        <v>193</v>
      </c>
      <c r="D247" s="18" t="s">
        <v>11</v>
      </c>
      <c r="E247" s="18">
        <v>189.8</v>
      </c>
      <c r="F247" s="28"/>
      <c r="G247" s="18">
        <f aca="true" t="shared" si="14" ref="G247:G279">ROUND(E247*F247,2)</f>
        <v>0</v>
      </c>
    </row>
    <row r="248" spans="1:7" ht="12.75">
      <c r="A248" s="5">
        <v>186</v>
      </c>
      <c r="B248" s="5" t="s">
        <v>170</v>
      </c>
      <c r="C248" s="27" t="s">
        <v>194</v>
      </c>
      <c r="D248" s="18" t="s">
        <v>31</v>
      </c>
      <c r="E248" s="18">
        <v>593</v>
      </c>
      <c r="F248" s="28"/>
      <c r="G248" s="18">
        <f t="shared" si="14"/>
        <v>0</v>
      </c>
    </row>
    <row r="249" spans="1:7" ht="22.5">
      <c r="A249" s="5">
        <v>187</v>
      </c>
      <c r="B249" s="5" t="s">
        <v>170</v>
      </c>
      <c r="C249" s="27" t="s">
        <v>195</v>
      </c>
      <c r="D249" s="18" t="s">
        <v>31</v>
      </c>
      <c r="E249" s="18">
        <v>364</v>
      </c>
      <c r="F249" s="28"/>
      <c r="G249" s="18">
        <f t="shared" si="14"/>
        <v>0</v>
      </c>
    </row>
    <row r="250" spans="1:7" ht="22.5">
      <c r="A250" s="5">
        <v>188</v>
      </c>
      <c r="B250" s="5" t="s">
        <v>170</v>
      </c>
      <c r="C250" s="27" t="s">
        <v>173</v>
      </c>
      <c r="D250" s="18" t="s">
        <v>11</v>
      </c>
      <c r="E250" s="18">
        <v>4</v>
      </c>
      <c r="F250" s="28"/>
      <c r="G250" s="18">
        <f t="shared" si="14"/>
        <v>0</v>
      </c>
    </row>
    <row r="251" spans="1:7" ht="22.5">
      <c r="A251" s="5">
        <v>189</v>
      </c>
      <c r="B251" s="5" t="s">
        <v>170</v>
      </c>
      <c r="C251" s="27" t="s">
        <v>196</v>
      </c>
      <c r="D251" s="18" t="s">
        <v>31</v>
      </c>
      <c r="E251" s="18">
        <v>10</v>
      </c>
      <c r="F251" s="28"/>
      <c r="G251" s="18">
        <f t="shared" si="14"/>
        <v>0</v>
      </c>
    </row>
    <row r="252" spans="1:7" ht="22.5">
      <c r="A252" s="5">
        <v>190</v>
      </c>
      <c r="B252" s="5" t="s">
        <v>170</v>
      </c>
      <c r="C252" s="27" t="s">
        <v>196</v>
      </c>
      <c r="D252" s="18" t="s">
        <v>31</v>
      </c>
      <c r="E252" s="18">
        <v>10</v>
      </c>
      <c r="F252" s="28"/>
      <c r="G252" s="18">
        <f t="shared" si="14"/>
        <v>0</v>
      </c>
    </row>
    <row r="253" spans="1:7" ht="22.5">
      <c r="A253" s="5">
        <v>191</v>
      </c>
      <c r="B253" s="5" t="s">
        <v>170</v>
      </c>
      <c r="C253" s="27" t="s">
        <v>185</v>
      </c>
      <c r="D253" s="18" t="s">
        <v>31</v>
      </c>
      <c r="E253" s="18">
        <v>596</v>
      </c>
      <c r="F253" s="28"/>
      <c r="G253" s="18">
        <f t="shared" si="14"/>
        <v>0</v>
      </c>
    </row>
    <row r="254" spans="1:7" ht="33.75">
      <c r="A254" s="5">
        <v>192</v>
      </c>
      <c r="B254" s="5" t="s">
        <v>170</v>
      </c>
      <c r="C254" s="27" t="s">
        <v>197</v>
      </c>
      <c r="D254" s="18" t="s">
        <v>31</v>
      </c>
      <c r="E254" s="18">
        <v>100</v>
      </c>
      <c r="F254" s="28"/>
      <c r="G254" s="18">
        <f t="shared" si="14"/>
        <v>0</v>
      </c>
    </row>
    <row r="255" spans="1:7" ht="22.5">
      <c r="A255" s="5">
        <v>193</v>
      </c>
      <c r="B255" s="5" t="s">
        <v>170</v>
      </c>
      <c r="C255" s="27" t="s">
        <v>198</v>
      </c>
      <c r="D255" s="18" t="s">
        <v>31</v>
      </c>
      <c r="E255" s="18">
        <v>593</v>
      </c>
      <c r="F255" s="28"/>
      <c r="G255" s="18">
        <f t="shared" si="14"/>
        <v>0</v>
      </c>
    </row>
    <row r="256" spans="1:7" ht="22.5">
      <c r="A256" s="5">
        <v>194</v>
      </c>
      <c r="B256" s="5" t="s">
        <v>170</v>
      </c>
      <c r="C256" s="27" t="s">
        <v>178</v>
      </c>
      <c r="D256" s="18" t="s">
        <v>63</v>
      </c>
      <c r="E256" s="18">
        <v>50</v>
      </c>
      <c r="F256" s="28"/>
      <c r="G256" s="18">
        <f t="shared" si="14"/>
        <v>0</v>
      </c>
    </row>
    <row r="257" spans="1:7" ht="33.75">
      <c r="A257" s="5">
        <v>195</v>
      </c>
      <c r="B257" s="5" t="s">
        <v>170</v>
      </c>
      <c r="C257" s="27" t="s">
        <v>199</v>
      </c>
      <c r="D257" s="18" t="s">
        <v>200</v>
      </c>
      <c r="E257" s="18">
        <v>130</v>
      </c>
      <c r="F257" s="28"/>
      <c r="G257" s="18">
        <f t="shared" si="14"/>
        <v>0</v>
      </c>
    </row>
    <row r="258" spans="1:7" ht="22.5">
      <c r="A258" s="5">
        <v>196</v>
      </c>
      <c r="B258" s="5" t="s">
        <v>121</v>
      </c>
      <c r="C258" s="27" t="s">
        <v>201</v>
      </c>
      <c r="D258" s="18" t="s">
        <v>11</v>
      </c>
      <c r="E258" s="18">
        <v>42.615</v>
      </c>
      <c r="F258" s="28"/>
      <c r="G258" s="18">
        <f t="shared" si="14"/>
        <v>0</v>
      </c>
    </row>
    <row r="259" spans="1:7" ht="12.75">
      <c r="A259" s="5">
        <v>197</v>
      </c>
      <c r="B259" s="5" t="s">
        <v>170</v>
      </c>
      <c r="C259" s="27" t="s">
        <v>202</v>
      </c>
      <c r="D259" s="18" t="s">
        <v>22</v>
      </c>
      <c r="E259" s="18">
        <v>14</v>
      </c>
      <c r="F259" s="28"/>
      <c r="G259" s="18">
        <f t="shared" si="14"/>
        <v>0</v>
      </c>
    </row>
    <row r="260" spans="1:7" ht="12.75">
      <c r="A260" s="5">
        <v>198</v>
      </c>
      <c r="B260" s="5" t="s">
        <v>170</v>
      </c>
      <c r="C260" s="27" t="s">
        <v>203</v>
      </c>
      <c r="D260" s="18" t="s">
        <v>22</v>
      </c>
      <c r="E260" s="18">
        <v>8</v>
      </c>
      <c r="F260" s="28"/>
      <c r="G260" s="18">
        <f t="shared" si="14"/>
        <v>0</v>
      </c>
    </row>
    <row r="261" spans="1:7" ht="12.75">
      <c r="A261" s="5">
        <v>199</v>
      </c>
      <c r="B261" s="5" t="s">
        <v>170</v>
      </c>
      <c r="C261" s="27" t="s">
        <v>204</v>
      </c>
      <c r="D261" s="18" t="s">
        <v>22</v>
      </c>
      <c r="E261" s="18">
        <v>6</v>
      </c>
      <c r="F261" s="28"/>
      <c r="G261" s="18">
        <f t="shared" si="14"/>
        <v>0</v>
      </c>
    </row>
    <row r="262" spans="1:7" ht="12.75">
      <c r="A262" s="5">
        <v>200</v>
      </c>
      <c r="B262" s="5" t="s">
        <v>170</v>
      </c>
      <c r="C262" s="27" t="s">
        <v>205</v>
      </c>
      <c r="D262" s="18" t="s">
        <v>22</v>
      </c>
      <c r="E262" s="18">
        <v>3</v>
      </c>
      <c r="F262" s="28"/>
      <c r="G262" s="18">
        <f t="shared" si="14"/>
        <v>0</v>
      </c>
    </row>
    <row r="263" spans="1:7" ht="12.75">
      <c r="A263" s="5">
        <v>201</v>
      </c>
      <c r="B263" s="5" t="s">
        <v>170</v>
      </c>
      <c r="C263" s="27" t="s">
        <v>206</v>
      </c>
      <c r="D263" s="18" t="s">
        <v>22</v>
      </c>
      <c r="E263" s="18">
        <v>1</v>
      </c>
      <c r="F263" s="28"/>
      <c r="G263" s="18">
        <f t="shared" si="14"/>
        <v>0</v>
      </c>
    </row>
    <row r="264" spans="1:7" ht="22.5">
      <c r="A264" s="5">
        <v>202</v>
      </c>
      <c r="B264" s="5" t="s">
        <v>170</v>
      </c>
      <c r="C264" s="27" t="s">
        <v>207</v>
      </c>
      <c r="D264" s="18" t="s">
        <v>63</v>
      </c>
      <c r="E264" s="18">
        <v>3</v>
      </c>
      <c r="F264" s="28"/>
      <c r="G264" s="18">
        <f t="shared" si="14"/>
        <v>0</v>
      </c>
    </row>
    <row r="265" spans="1:7" ht="22.5">
      <c r="A265" s="5">
        <v>203</v>
      </c>
      <c r="B265" s="5" t="s">
        <v>170</v>
      </c>
      <c r="C265" s="27" t="s">
        <v>208</v>
      </c>
      <c r="D265" s="18" t="s">
        <v>63</v>
      </c>
      <c r="E265" s="18">
        <v>5</v>
      </c>
      <c r="F265" s="28"/>
      <c r="G265" s="18">
        <f t="shared" si="14"/>
        <v>0</v>
      </c>
    </row>
    <row r="266" spans="1:7" ht="22.5">
      <c r="A266" s="5">
        <v>204</v>
      </c>
      <c r="B266" s="5" t="s">
        <v>170</v>
      </c>
      <c r="C266" s="27" t="s">
        <v>209</v>
      </c>
      <c r="D266" s="18" t="s">
        <v>63</v>
      </c>
      <c r="E266" s="18">
        <v>9</v>
      </c>
      <c r="F266" s="28"/>
      <c r="G266" s="18">
        <f t="shared" si="14"/>
        <v>0</v>
      </c>
    </row>
    <row r="267" spans="1:7" ht="22.5">
      <c r="A267" s="5">
        <v>205</v>
      </c>
      <c r="B267" s="5" t="s">
        <v>170</v>
      </c>
      <c r="C267" s="27" t="s">
        <v>210</v>
      </c>
      <c r="D267" s="18" t="s">
        <v>63</v>
      </c>
      <c r="E267" s="18">
        <v>6</v>
      </c>
      <c r="F267" s="28"/>
      <c r="G267" s="18">
        <f t="shared" si="14"/>
        <v>0</v>
      </c>
    </row>
    <row r="268" spans="1:7" ht="45">
      <c r="A268" s="5">
        <v>206</v>
      </c>
      <c r="B268" s="5" t="s">
        <v>170</v>
      </c>
      <c r="C268" s="27" t="s">
        <v>211</v>
      </c>
      <c r="D268" s="18" t="s">
        <v>63</v>
      </c>
      <c r="E268" s="18">
        <v>2</v>
      </c>
      <c r="F268" s="28"/>
      <c r="G268" s="18">
        <f t="shared" si="14"/>
        <v>0</v>
      </c>
    </row>
    <row r="269" spans="1:7" ht="22.5">
      <c r="A269" s="5">
        <v>207</v>
      </c>
      <c r="B269" s="5" t="s">
        <v>170</v>
      </c>
      <c r="C269" s="27" t="s">
        <v>212</v>
      </c>
      <c r="D269" s="18" t="s">
        <v>63</v>
      </c>
      <c r="E269" s="18">
        <v>6</v>
      </c>
      <c r="F269" s="28"/>
      <c r="G269" s="18">
        <f t="shared" si="14"/>
        <v>0</v>
      </c>
    </row>
    <row r="270" spans="1:7" ht="22.5">
      <c r="A270" s="5">
        <v>208</v>
      </c>
      <c r="B270" s="5" t="s">
        <v>170</v>
      </c>
      <c r="C270" s="27" t="s">
        <v>213</v>
      </c>
      <c r="D270" s="18" t="s">
        <v>63</v>
      </c>
      <c r="E270" s="18">
        <v>1</v>
      </c>
      <c r="F270" s="28"/>
      <c r="G270" s="18">
        <f t="shared" si="14"/>
        <v>0</v>
      </c>
    </row>
    <row r="271" spans="1:7" ht="22.5">
      <c r="A271" s="5">
        <v>209</v>
      </c>
      <c r="B271" s="5" t="s">
        <v>170</v>
      </c>
      <c r="C271" s="27" t="s">
        <v>214</v>
      </c>
      <c r="D271" s="18" t="s">
        <v>22</v>
      </c>
      <c r="E271" s="18">
        <v>24</v>
      </c>
      <c r="F271" s="28"/>
      <c r="G271" s="18">
        <f t="shared" si="14"/>
        <v>0</v>
      </c>
    </row>
    <row r="272" spans="1:7" ht="22.5">
      <c r="A272" s="5">
        <v>210</v>
      </c>
      <c r="B272" s="5" t="s">
        <v>170</v>
      </c>
      <c r="C272" s="27" t="s">
        <v>215</v>
      </c>
      <c r="D272" s="18" t="s">
        <v>22</v>
      </c>
      <c r="E272" s="18">
        <v>51</v>
      </c>
      <c r="F272" s="28"/>
      <c r="G272" s="18">
        <f t="shared" si="14"/>
        <v>0</v>
      </c>
    </row>
    <row r="273" spans="1:7" ht="22.5">
      <c r="A273" s="5">
        <v>211</v>
      </c>
      <c r="B273" s="5" t="s">
        <v>170</v>
      </c>
      <c r="C273" s="27" t="s">
        <v>179</v>
      </c>
      <c r="D273" s="18" t="s">
        <v>11</v>
      </c>
      <c r="E273" s="18">
        <v>189.8</v>
      </c>
      <c r="F273" s="28"/>
      <c r="G273" s="18">
        <f t="shared" si="14"/>
        <v>0</v>
      </c>
    </row>
    <row r="274" spans="1:7" ht="33.75">
      <c r="A274" s="5">
        <v>212</v>
      </c>
      <c r="B274" s="5" t="s">
        <v>170</v>
      </c>
      <c r="C274" s="27" t="s">
        <v>180</v>
      </c>
      <c r="D274" s="18" t="s">
        <v>63</v>
      </c>
      <c r="E274" s="18">
        <v>4</v>
      </c>
      <c r="F274" s="28"/>
      <c r="G274" s="18">
        <f t="shared" si="14"/>
        <v>0</v>
      </c>
    </row>
    <row r="275" spans="1:7" ht="22.5">
      <c r="A275" s="5">
        <v>213</v>
      </c>
      <c r="B275" s="5" t="s">
        <v>170</v>
      </c>
      <c r="C275" s="27" t="s">
        <v>181</v>
      </c>
      <c r="D275" s="18" t="s">
        <v>63</v>
      </c>
      <c r="E275" s="18">
        <v>1</v>
      </c>
      <c r="F275" s="28"/>
      <c r="G275" s="18">
        <f t="shared" si="14"/>
        <v>0</v>
      </c>
    </row>
    <row r="276" spans="1:7" ht="33.75">
      <c r="A276" s="5">
        <v>214</v>
      </c>
      <c r="B276" s="5" t="s">
        <v>170</v>
      </c>
      <c r="C276" s="27" t="s">
        <v>182</v>
      </c>
      <c r="D276" s="18" t="s">
        <v>63</v>
      </c>
      <c r="E276" s="18">
        <v>20</v>
      </c>
      <c r="F276" s="28"/>
      <c r="G276" s="18">
        <f t="shared" si="14"/>
        <v>0</v>
      </c>
    </row>
    <row r="277" spans="1:7" ht="22.5">
      <c r="A277" s="5">
        <v>215</v>
      </c>
      <c r="B277" s="5" t="s">
        <v>170</v>
      </c>
      <c r="C277" s="27" t="s">
        <v>216</v>
      </c>
      <c r="D277" s="18" t="s">
        <v>12</v>
      </c>
      <c r="E277" s="18">
        <v>90</v>
      </c>
      <c r="F277" s="28"/>
      <c r="G277" s="18">
        <f t="shared" si="14"/>
        <v>0</v>
      </c>
    </row>
    <row r="278" spans="1:7" ht="12.75">
      <c r="A278" s="5">
        <v>216</v>
      </c>
      <c r="B278" s="5" t="s">
        <v>170</v>
      </c>
      <c r="C278" s="27" t="s">
        <v>183</v>
      </c>
      <c r="D278" s="18" t="s">
        <v>145</v>
      </c>
      <c r="E278" s="18">
        <v>116</v>
      </c>
      <c r="F278" s="28"/>
      <c r="G278" s="18">
        <f t="shared" si="14"/>
        <v>0</v>
      </c>
    </row>
    <row r="279" spans="1:7" ht="12.75">
      <c r="A279" s="5">
        <v>217</v>
      </c>
      <c r="B279" s="5" t="s">
        <v>170</v>
      </c>
      <c r="C279" s="70" t="s">
        <v>688</v>
      </c>
      <c r="D279" s="18" t="s">
        <v>31</v>
      </c>
      <c r="E279" s="18">
        <v>546</v>
      </c>
      <c r="F279" s="70"/>
      <c r="G279" s="18">
        <f t="shared" si="14"/>
        <v>0</v>
      </c>
    </row>
    <row r="280" spans="1:7" ht="12.75">
      <c r="A280" s="13"/>
      <c r="B280" s="14" t="s">
        <v>7</v>
      </c>
      <c r="C280" s="15" t="s">
        <v>752</v>
      </c>
      <c r="D280" s="13"/>
      <c r="E280" s="13"/>
      <c r="F280" s="13"/>
      <c r="G280" s="13"/>
    </row>
    <row r="281" spans="1:7" ht="22.5">
      <c r="A281" s="5">
        <v>218</v>
      </c>
      <c r="B281" s="5" t="s">
        <v>170</v>
      </c>
      <c r="C281" s="27" t="s">
        <v>184</v>
      </c>
      <c r="D281" s="18" t="s">
        <v>11</v>
      </c>
      <c r="E281" s="18">
        <v>265.9</v>
      </c>
      <c r="F281" s="28"/>
      <c r="G281" s="18">
        <f aca="true" t="shared" si="15" ref="G281:G296">ROUND(E281*F281,2)</f>
        <v>0</v>
      </c>
    </row>
    <row r="282" spans="1:7" ht="22.5">
      <c r="A282" s="5">
        <v>219</v>
      </c>
      <c r="B282" s="5" t="s">
        <v>170</v>
      </c>
      <c r="C282" s="27" t="s">
        <v>185</v>
      </c>
      <c r="D282" s="18" t="s">
        <v>31</v>
      </c>
      <c r="E282" s="18">
        <v>886</v>
      </c>
      <c r="F282" s="28"/>
      <c r="G282" s="18">
        <f t="shared" si="15"/>
        <v>0</v>
      </c>
    </row>
    <row r="283" spans="1:7" ht="22.5">
      <c r="A283" s="5">
        <v>220</v>
      </c>
      <c r="B283" s="5" t="s">
        <v>170</v>
      </c>
      <c r="C283" s="27" t="s">
        <v>186</v>
      </c>
      <c r="D283" s="18" t="s">
        <v>31</v>
      </c>
      <c r="E283" s="18">
        <v>420</v>
      </c>
      <c r="F283" s="28"/>
      <c r="G283" s="18">
        <f t="shared" si="15"/>
        <v>0</v>
      </c>
    </row>
    <row r="284" spans="1:7" ht="22.5">
      <c r="A284" s="5">
        <v>221</v>
      </c>
      <c r="B284" s="5" t="s">
        <v>170</v>
      </c>
      <c r="C284" s="27" t="s">
        <v>187</v>
      </c>
      <c r="D284" s="18" t="s">
        <v>31</v>
      </c>
      <c r="E284" s="18">
        <v>88</v>
      </c>
      <c r="F284" s="28"/>
      <c r="G284" s="18">
        <f t="shared" si="15"/>
        <v>0</v>
      </c>
    </row>
    <row r="285" spans="1:7" ht="22.5">
      <c r="A285" s="5">
        <v>222</v>
      </c>
      <c r="B285" s="5" t="s">
        <v>170</v>
      </c>
      <c r="C285" s="27" t="s">
        <v>188</v>
      </c>
      <c r="D285" s="18" t="s">
        <v>31</v>
      </c>
      <c r="E285" s="18">
        <v>359</v>
      </c>
      <c r="F285" s="28"/>
      <c r="G285" s="18">
        <f t="shared" si="15"/>
        <v>0</v>
      </c>
    </row>
    <row r="286" spans="1:7" ht="22.5">
      <c r="A286" s="5">
        <v>223</v>
      </c>
      <c r="B286" s="5" t="s">
        <v>170</v>
      </c>
      <c r="C286" s="27" t="s">
        <v>178</v>
      </c>
      <c r="D286" s="18" t="s">
        <v>63</v>
      </c>
      <c r="E286" s="18">
        <v>34</v>
      </c>
      <c r="F286" s="28"/>
      <c r="G286" s="18">
        <f t="shared" si="15"/>
        <v>0</v>
      </c>
    </row>
    <row r="287" spans="1:7" ht="22.5">
      <c r="A287" s="5">
        <v>224</v>
      </c>
      <c r="B287" s="5" t="s">
        <v>170</v>
      </c>
      <c r="C287" s="27" t="s">
        <v>189</v>
      </c>
      <c r="D287" s="18" t="s">
        <v>63</v>
      </c>
      <c r="E287" s="18">
        <v>4</v>
      </c>
      <c r="F287" s="28"/>
      <c r="G287" s="18">
        <f t="shared" si="15"/>
        <v>0</v>
      </c>
    </row>
    <row r="288" spans="1:7" ht="22.5">
      <c r="A288" s="5">
        <v>225</v>
      </c>
      <c r="B288" s="5" t="s">
        <v>170</v>
      </c>
      <c r="C288" s="27" t="s">
        <v>190</v>
      </c>
      <c r="D288" s="18" t="s">
        <v>63</v>
      </c>
      <c r="E288" s="18">
        <v>1</v>
      </c>
      <c r="F288" s="28"/>
      <c r="G288" s="18">
        <f t="shared" si="15"/>
        <v>0</v>
      </c>
    </row>
    <row r="289" spans="1:7" ht="22.5">
      <c r="A289" s="5">
        <v>226</v>
      </c>
      <c r="B289" s="5" t="s">
        <v>170</v>
      </c>
      <c r="C289" s="27" t="s">
        <v>191</v>
      </c>
      <c r="D289" s="18" t="s">
        <v>63</v>
      </c>
      <c r="E289" s="18">
        <v>2</v>
      </c>
      <c r="F289" s="28"/>
      <c r="G289" s="18">
        <f t="shared" si="15"/>
        <v>0</v>
      </c>
    </row>
    <row r="290" spans="1:7" ht="12.75">
      <c r="A290" s="5">
        <v>227</v>
      </c>
      <c r="B290" s="5" t="s">
        <v>170</v>
      </c>
      <c r="C290" s="27" t="s">
        <v>192</v>
      </c>
      <c r="D290" s="18" t="s">
        <v>63</v>
      </c>
      <c r="E290" s="18">
        <v>8</v>
      </c>
      <c r="F290" s="28"/>
      <c r="G290" s="18">
        <f t="shared" si="15"/>
        <v>0</v>
      </c>
    </row>
    <row r="291" spans="1:7" ht="22.5">
      <c r="A291" s="5">
        <v>228</v>
      </c>
      <c r="B291" s="5" t="s">
        <v>170</v>
      </c>
      <c r="C291" s="27" t="s">
        <v>172</v>
      </c>
      <c r="D291" s="18" t="s">
        <v>54</v>
      </c>
      <c r="E291" s="18">
        <v>1</v>
      </c>
      <c r="F291" s="28"/>
      <c r="G291" s="18">
        <f t="shared" si="15"/>
        <v>0</v>
      </c>
    </row>
    <row r="292" spans="1:7" ht="22.5">
      <c r="A292" s="5">
        <v>229</v>
      </c>
      <c r="B292" s="5" t="s">
        <v>170</v>
      </c>
      <c r="C292" s="27" t="s">
        <v>179</v>
      </c>
      <c r="D292" s="18" t="s">
        <v>11</v>
      </c>
      <c r="E292" s="18">
        <v>265.9</v>
      </c>
      <c r="F292" s="28"/>
      <c r="G292" s="18">
        <f t="shared" si="15"/>
        <v>0</v>
      </c>
    </row>
    <row r="293" spans="1:7" ht="33.75">
      <c r="A293" s="5">
        <v>230</v>
      </c>
      <c r="B293" s="5" t="s">
        <v>170</v>
      </c>
      <c r="C293" s="27" t="s">
        <v>180</v>
      </c>
      <c r="D293" s="18" t="s">
        <v>63</v>
      </c>
      <c r="E293" s="18">
        <v>4</v>
      </c>
      <c r="F293" s="28"/>
      <c r="G293" s="18">
        <f t="shared" si="15"/>
        <v>0</v>
      </c>
    </row>
    <row r="294" spans="1:7" ht="22.5">
      <c r="A294" s="5">
        <v>231</v>
      </c>
      <c r="B294" s="5" t="s">
        <v>170</v>
      </c>
      <c r="C294" s="27" t="s">
        <v>181</v>
      </c>
      <c r="D294" s="18" t="s">
        <v>63</v>
      </c>
      <c r="E294" s="18">
        <v>1</v>
      </c>
      <c r="F294" s="28"/>
      <c r="G294" s="18">
        <f t="shared" si="15"/>
        <v>0</v>
      </c>
    </row>
    <row r="295" spans="1:7" ht="33.75">
      <c r="A295" s="5">
        <v>232</v>
      </c>
      <c r="B295" s="5" t="s">
        <v>170</v>
      </c>
      <c r="C295" s="27" t="s">
        <v>182</v>
      </c>
      <c r="D295" s="18" t="s">
        <v>63</v>
      </c>
      <c r="E295" s="18">
        <v>4</v>
      </c>
      <c r="F295" s="28"/>
      <c r="G295" s="18">
        <f t="shared" si="15"/>
        <v>0</v>
      </c>
    </row>
    <row r="296" spans="1:7" ht="12.75">
      <c r="A296" s="5">
        <v>233</v>
      </c>
      <c r="B296" s="5" t="s">
        <v>170</v>
      </c>
      <c r="C296" s="27" t="s">
        <v>183</v>
      </c>
      <c r="D296" s="18" t="s">
        <v>145</v>
      </c>
      <c r="E296" s="18">
        <v>116</v>
      </c>
      <c r="F296" s="28"/>
      <c r="G296" s="18">
        <f t="shared" si="15"/>
        <v>0</v>
      </c>
    </row>
    <row r="297" spans="1:7" ht="12.75">
      <c r="A297" s="13"/>
      <c r="B297" s="14" t="s">
        <v>7</v>
      </c>
      <c r="C297" s="15" t="s">
        <v>754</v>
      </c>
      <c r="D297" s="13"/>
      <c r="E297" s="13"/>
      <c r="F297" s="13"/>
      <c r="G297" s="13"/>
    </row>
    <row r="298" spans="1:7" ht="22.5">
      <c r="A298" s="5">
        <v>234</v>
      </c>
      <c r="B298" s="5" t="s">
        <v>170</v>
      </c>
      <c r="C298" s="27" t="s">
        <v>171</v>
      </c>
      <c r="D298" s="18" t="s">
        <v>11</v>
      </c>
      <c r="E298" s="18">
        <v>18.2</v>
      </c>
      <c r="F298" s="28"/>
      <c r="G298" s="18">
        <f aca="true" t="shared" si="16" ref="G298:G312">ROUND(E298*F298,2)</f>
        <v>0</v>
      </c>
    </row>
    <row r="299" spans="1:7" ht="22.5">
      <c r="A299" s="5">
        <v>235</v>
      </c>
      <c r="B299" s="5" t="s">
        <v>170</v>
      </c>
      <c r="C299" s="27" t="s">
        <v>172</v>
      </c>
      <c r="D299" s="18" t="s">
        <v>54</v>
      </c>
      <c r="E299" s="18">
        <v>1</v>
      </c>
      <c r="F299" s="28"/>
      <c r="G299" s="18">
        <f t="shared" si="16"/>
        <v>0</v>
      </c>
    </row>
    <row r="300" spans="1:7" ht="22.5">
      <c r="A300" s="5">
        <v>236</v>
      </c>
      <c r="B300" s="5" t="s">
        <v>170</v>
      </c>
      <c r="C300" s="27" t="s">
        <v>173</v>
      </c>
      <c r="D300" s="18" t="s">
        <v>11</v>
      </c>
      <c r="E300" s="18">
        <v>2</v>
      </c>
      <c r="F300" s="28"/>
      <c r="G300" s="18">
        <f t="shared" si="16"/>
        <v>0</v>
      </c>
    </row>
    <row r="301" spans="1:7" ht="22.5">
      <c r="A301" s="5">
        <v>237</v>
      </c>
      <c r="B301" s="5" t="s">
        <v>170</v>
      </c>
      <c r="C301" s="27" t="s">
        <v>174</v>
      </c>
      <c r="D301" s="18" t="s">
        <v>31</v>
      </c>
      <c r="E301" s="18">
        <v>10</v>
      </c>
      <c r="F301" s="28"/>
      <c r="G301" s="18">
        <f t="shared" si="16"/>
        <v>0</v>
      </c>
    </row>
    <row r="302" spans="1:7" ht="22.5">
      <c r="A302" s="5">
        <v>238</v>
      </c>
      <c r="B302" s="5" t="s">
        <v>170</v>
      </c>
      <c r="C302" s="27" t="s">
        <v>175</v>
      </c>
      <c r="D302" s="18" t="s">
        <v>31</v>
      </c>
      <c r="E302" s="18">
        <v>47</v>
      </c>
      <c r="F302" s="28"/>
      <c r="G302" s="18">
        <f t="shared" si="16"/>
        <v>0</v>
      </c>
    </row>
    <row r="303" spans="1:7" ht="33.75">
      <c r="A303" s="5">
        <v>239</v>
      </c>
      <c r="B303" s="5" t="s">
        <v>170</v>
      </c>
      <c r="C303" s="27" t="s">
        <v>176</v>
      </c>
      <c r="D303" s="18" t="s">
        <v>31</v>
      </c>
      <c r="E303" s="18">
        <v>359</v>
      </c>
      <c r="F303" s="28"/>
      <c r="G303" s="18">
        <f t="shared" si="16"/>
        <v>0</v>
      </c>
    </row>
    <row r="304" spans="1:7" ht="45">
      <c r="A304" s="5">
        <v>240</v>
      </c>
      <c r="B304" s="5" t="s">
        <v>170</v>
      </c>
      <c r="C304" s="27" t="s">
        <v>177</v>
      </c>
      <c r="D304" s="18" t="s">
        <v>128</v>
      </c>
      <c r="E304" s="18">
        <v>2</v>
      </c>
      <c r="F304" s="28"/>
      <c r="G304" s="18">
        <f t="shared" si="16"/>
        <v>0</v>
      </c>
    </row>
    <row r="305" spans="1:7" ht="22.5">
      <c r="A305" s="5">
        <v>241</v>
      </c>
      <c r="B305" s="5" t="s">
        <v>170</v>
      </c>
      <c r="C305" s="27" t="s">
        <v>178</v>
      </c>
      <c r="D305" s="18" t="s">
        <v>63</v>
      </c>
      <c r="E305" s="18">
        <v>7</v>
      </c>
      <c r="F305" s="28"/>
      <c r="G305" s="18">
        <f t="shared" si="16"/>
        <v>0</v>
      </c>
    </row>
    <row r="306" spans="1:7" ht="22.5">
      <c r="A306" s="5">
        <v>242</v>
      </c>
      <c r="B306" s="5" t="s">
        <v>170</v>
      </c>
      <c r="C306" s="27" t="s">
        <v>179</v>
      </c>
      <c r="D306" s="18" t="s">
        <v>11</v>
      </c>
      <c r="E306" s="18">
        <v>18.2</v>
      </c>
      <c r="F306" s="28"/>
      <c r="G306" s="18">
        <f t="shared" si="16"/>
        <v>0</v>
      </c>
    </row>
    <row r="307" spans="1:7" ht="33.75">
      <c r="A307" s="5">
        <v>243</v>
      </c>
      <c r="B307" s="5" t="s">
        <v>170</v>
      </c>
      <c r="C307" s="27" t="s">
        <v>180</v>
      </c>
      <c r="D307" s="18" t="s">
        <v>63</v>
      </c>
      <c r="E307" s="18">
        <v>4</v>
      </c>
      <c r="F307" s="28"/>
      <c r="G307" s="18">
        <f t="shared" si="16"/>
        <v>0</v>
      </c>
    </row>
    <row r="308" spans="1:7" ht="22.5">
      <c r="A308" s="5">
        <v>244</v>
      </c>
      <c r="B308" s="5" t="s">
        <v>170</v>
      </c>
      <c r="C308" s="27" t="s">
        <v>181</v>
      </c>
      <c r="D308" s="18" t="s">
        <v>63</v>
      </c>
      <c r="E308" s="18">
        <v>1</v>
      </c>
      <c r="F308" s="28"/>
      <c r="G308" s="18">
        <f t="shared" si="16"/>
        <v>0</v>
      </c>
    </row>
    <row r="309" spans="1:7" ht="33.75">
      <c r="A309" s="5">
        <v>245</v>
      </c>
      <c r="B309" s="5" t="s">
        <v>170</v>
      </c>
      <c r="C309" s="27" t="s">
        <v>182</v>
      </c>
      <c r="D309" s="18" t="s">
        <v>63</v>
      </c>
      <c r="E309" s="18">
        <v>4</v>
      </c>
      <c r="F309" s="28"/>
      <c r="G309" s="18">
        <f t="shared" si="16"/>
        <v>0</v>
      </c>
    </row>
    <row r="310" spans="1:7" ht="12.75">
      <c r="A310" s="5">
        <v>246</v>
      </c>
      <c r="B310" s="5" t="s">
        <v>170</v>
      </c>
      <c r="C310" s="27" t="s">
        <v>183</v>
      </c>
      <c r="D310" s="18" t="s">
        <v>145</v>
      </c>
      <c r="E310" s="18">
        <v>2</v>
      </c>
      <c r="F310" s="28"/>
      <c r="G310" s="18">
        <f t="shared" si="16"/>
        <v>0</v>
      </c>
    </row>
    <row r="311" spans="1:7" ht="12.75">
      <c r="A311" s="5">
        <v>247</v>
      </c>
      <c r="B311" s="5" t="s">
        <v>170</v>
      </c>
      <c r="C311" s="3" t="s">
        <v>686</v>
      </c>
      <c r="D311" s="4" t="s">
        <v>31</v>
      </c>
      <c r="E311" s="29">
        <v>100</v>
      </c>
      <c r="F311" s="70"/>
      <c r="G311" s="18">
        <f t="shared" si="16"/>
        <v>0</v>
      </c>
    </row>
    <row r="312" spans="1:7" ht="12.75">
      <c r="A312" s="5">
        <v>248</v>
      </c>
      <c r="B312" s="5" t="s">
        <v>170</v>
      </c>
      <c r="C312" s="3" t="s">
        <v>687</v>
      </c>
      <c r="D312" s="4" t="s">
        <v>63</v>
      </c>
      <c r="E312" s="29">
        <v>2</v>
      </c>
      <c r="F312" s="70"/>
      <c r="G312" s="18">
        <f t="shared" si="16"/>
        <v>0</v>
      </c>
    </row>
    <row r="313" spans="1:7" ht="12.75">
      <c r="A313" s="45"/>
      <c r="B313" s="45"/>
      <c r="C313" s="46" t="s">
        <v>751</v>
      </c>
      <c r="D313" s="45"/>
      <c r="E313" s="45"/>
      <c r="F313" s="47"/>
      <c r="G313" s="47">
        <f>SUM(G298:G312)+SUM(G281:G296)+SUM(G247:G279)</f>
        <v>0</v>
      </c>
    </row>
    <row r="314" spans="1:7" ht="12.75">
      <c r="A314" s="10"/>
      <c r="B314" s="11" t="s">
        <v>7</v>
      </c>
      <c r="C314" s="12" t="s">
        <v>753</v>
      </c>
      <c r="D314" s="10"/>
      <c r="E314" s="10"/>
      <c r="F314" s="10"/>
      <c r="G314" s="10"/>
    </row>
    <row r="315" spans="1:7" ht="12.75">
      <c r="A315" s="13"/>
      <c r="B315" s="14" t="s">
        <v>7</v>
      </c>
      <c r="C315" s="15" t="s">
        <v>755</v>
      </c>
      <c r="D315" s="13"/>
      <c r="E315" s="13"/>
      <c r="F315" s="13"/>
      <c r="G315" s="13"/>
    </row>
    <row r="316" spans="1:7" ht="56.25">
      <c r="A316" s="5">
        <v>249</v>
      </c>
      <c r="B316" s="5" t="s">
        <v>121</v>
      </c>
      <c r="C316" s="27" t="s">
        <v>122</v>
      </c>
      <c r="D316" s="18" t="s">
        <v>63</v>
      </c>
      <c r="E316" s="18">
        <v>1</v>
      </c>
      <c r="F316" s="28"/>
      <c r="G316" s="18">
        <f aca="true" t="shared" si="17" ref="G316:G321">ROUND(E316*F316,2)</f>
        <v>0</v>
      </c>
    </row>
    <row r="317" spans="1:7" ht="33.75">
      <c r="A317" s="5">
        <v>250</v>
      </c>
      <c r="B317" s="5" t="s">
        <v>121</v>
      </c>
      <c r="C317" s="27" t="s">
        <v>123</v>
      </c>
      <c r="D317" s="18" t="s">
        <v>63</v>
      </c>
      <c r="E317" s="18">
        <v>2</v>
      </c>
      <c r="F317" s="28"/>
      <c r="G317" s="18">
        <f t="shared" si="17"/>
        <v>0</v>
      </c>
    </row>
    <row r="318" spans="1:7" ht="33.75">
      <c r="A318" s="5">
        <v>251</v>
      </c>
      <c r="B318" s="5" t="s">
        <v>121</v>
      </c>
      <c r="C318" s="27" t="s">
        <v>124</v>
      </c>
      <c r="D318" s="18" t="s">
        <v>63</v>
      </c>
      <c r="E318" s="18">
        <v>1</v>
      </c>
      <c r="F318" s="28"/>
      <c r="G318" s="18">
        <f t="shared" si="17"/>
        <v>0</v>
      </c>
    </row>
    <row r="319" spans="1:7" ht="33.75">
      <c r="A319" s="5">
        <v>252</v>
      </c>
      <c r="B319" s="5" t="s">
        <v>121</v>
      </c>
      <c r="C319" s="27" t="s">
        <v>125</v>
      </c>
      <c r="D319" s="18" t="s">
        <v>63</v>
      </c>
      <c r="E319" s="18">
        <v>1</v>
      </c>
      <c r="F319" s="28"/>
      <c r="G319" s="18">
        <f t="shared" si="17"/>
        <v>0</v>
      </c>
    </row>
    <row r="320" spans="1:7" ht="12.75">
      <c r="A320" s="5">
        <v>253</v>
      </c>
      <c r="B320" s="5" t="s">
        <v>121</v>
      </c>
      <c r="C320" s="27" t="s">
        <v>126</v>
      </c>
      <c r="D320" s="18" t="s">
        <v>63</v>
      </c>
      <c r="E320" s="18">
        <v>1</v>
      </c>
      <c r="F320" s="28"/>
      <c r="G320" s="18">
        <f t="shared" si="17"/>
        <v>0</v>
      </c>
    </row>
    <row r="321" spans="1:7" ht="12.75">
      <c r="A321" s="5">
        <v>254</v>
      </c>
      <c r="B321" s="5" t="s">
        <v>121</v>
      </c>
      <c r="C321" s="27" t="s">
        <v>127</v>
      </c>
      <c r="D321" s="18" t="s">
        <v>128</v>
      </c>
      <c r="E321" s="18">
        <v>1</v>
      </c>
      <c r="F321" s="28"/>
      <c r="G321" s="18">
        <f t="shared" si="17"/>
        <v>0</v>
      </c>
    </row>
    <row r="322" spans="1:7" ht="12.75">
      <c r="A322" s="13"/>
      <c r="B322" s="14" t="s">
        <v>7</v>
      </c>
      <c r="C322" s="15" t="s">
        <v>756</v>
      </c>
      <c r="D322" s="13"/>
      <c r="E322" s="14"/>
      <c r="F322" s="13"/>
      <c r="G322" s="13"/>
    </row>
    <row r="323" spans="1:7" ht="33.75">
      <c r="A323" s="5">
        <v>255</v>
      </c>
      <c r="B323" s="5" t="s">
        <v>121</v>
      </c>
      <c r="C323" s="27" t="s">
        <v>129</v>
      </c>
      <c r="D323" s="18" t="s">
        <v>31</v>
      </c>
      <c r="E323" s="18">
        <v>65</v>
      </c>
      <c r="F323" s="28"/>
      <c r="G323" s="18">
        <f aca="true" t="shared" si="18" ref="G323:G329">ROUND(E323*F323,2)</f>
        <v>0</v>
      </c>
    </row>
    <row r="324" spans="1:7" ht="33.75">
      <c r="A324" s="5">
        <v>256</v>
      </c>
      <c r="B324" s="5" t="s">
        <v>121</v>
      </c>
      <c r="C324" s="27" t="s">
        <v>130</v>
      </c>
      <c r="D324" s="18" t="s">
        <v>31</v>
      </c>
      <c r="E324" s="18">
        <v>232</v>
      </c>
      <c r="F324" s="28"/>
      <c r="G324" s="18">
        <f t="shared" si="18"/>
        <v>0</v>
      </c>
    </row>
    <row r="325" spans="1:7" ht="33.75">
      <c r="A325" s="5">
        <v>257</v>
      </c>
      <c r="B325" s="5" t="s">
        <v>121</v>
      </c>
      <c r="C325" s="27" t="s">
        <v>131</v>
      </c>
      <c r="D325" s="18" t="s">
        <v>132</v>
      </c>
      <c r="E325" s="18">
        <v>10</v>
      </c>
      <c r="F325" s="28"/>
      <c r="G325" s="18">
        <f t="shared" si="18"/>
        <v>0</v>
      </c>
    </row>
    <row r="326" spans="1:7" ht="12.75">
      <c r="A326" s="5">
        <v>258</v>
      </c>
      <c r="B326" s="5" t="s">
        <v>133</v>
      </c>
      <c r="C326" s="27" t="s">
        <v>134</v>
      </c>
      <c r="D326" s="18" t="s">
        <v>22</v>
      </c>
      <c r="E326" s="18">
        <v>10</v>
      </c>
      <c r="F326" s="28"/>
      <c r="G326" s="18">
        <f t="shared" si="18"/>
        <v>0</v>
      </c>
    </row>
    <row r="327" spans="1:7" ht="33.75">
      <c r="A327" s="5">
        <v>259</v>
      </c>
      <c r="B327" s="5" t="s">
        <v>121</v>
      </c>
      <c r="C327" s="27" t="s">
        <v>135</v>
      </c>
      <c r="D327" s="18" t="s">
        <v>22</v>
      </c>
      <c r="E327" s="18">
        <v>10</v>
      </c>
      <c r="F327" s="28"/>
      <c r="G327" s="18">
        <f t="shared" si="18"/>
        <v>0</v>
      </c>
    </row>
    <row r="328" spans="1:7" ht="12.75">
      <c r="A328" s="5">
        <v>260</v>
      </c>
      <c r="B328" s="5" t="s">
        <v>121</v>
      </c>
      <c r="C328" s="27" t="s">
        <v>136</v>
      </c>
      <c r="D328" s="18" t="s">
        <v>137</v>
      </c>
      <c r="E328" s="18">
        <v>10</v>
      </c>
      <c r="F328" s="28"/>
      <c r="G328" s="18">
        <f t="shared" si="18"/>
        <v>0</v>
      </c>
    </row>
    <row r="329" spans="1:7" ht="33.75">
      <c r="A329" s="18">
        <v>261</v>
      </c>
      <c r="B329" s="5" t="s">
        <v>121</v>
      </c>
      <c r="C329" s="27" t="s">
        <v>138</v>
      </c>
      <c r="D329" s="18" t="s">
        <v>31</v>
      </c>
      <c r="E329" s="18">
        <v>355</v>
      </c>
      <c r="F329" s="28"/>
      <c r="G329" s="18">
        <f t="shared" si="18"/>
        <v>0</v>
      </c>
    </row>
    <row r="330" spans="1:7" ht="12.75">
      <c r="A330" s="13"/>
      <c r="B330" s="14" t="s">
        <v>7</v>
      </c>
      <c r="C330" s="15" t="s">
        <v>757</v>
      </c>
      <c r="D330" s="13"/>
      <c r="E330" s="14"/>
      <c r="F330" s="13"/>
      <c r="G330" s="13"/>
    </row>
    <row r="331" spans="1:7" ht="12.75">
      <c r="A331" s="5">
        <v>262</v>
      </c>
      <c r="B331" s="5" t="s">
        <v>121</v>
      </c>
      <c r="C331" s="27" t="s">
        <v>139</v>
      </c>
      <c r="D331" s="18" t="s">
        <v>63</v>
      </c>
      <c r="E331" s="18">
        <v>2</v>
      </c>
      <c r="F331" s="28"/>
      <c r="G331" s="18">
        <f aca="true" t="shared" si="19" ref="G331:G346">ROUND(E331*F331,2)</f>
        <v>0</v>
      </c>
    </row>
    <row r="332" spans="1:7" ht="33.75">
      <c r="A332" s="5">
        <v>263</v>
      </c>
      <c r="B332" s="5" t="s">
        <v>121</v>
      </c>
      <c r="C332" s="27" t="s">
        <v>140</v>
      </c>
      <c r="D332" s="18" t="s">
        <v>141</v>
      </c>
      <c r="E332" s="18">
        <v>0.22</v>
      </c>
      <c r="F332" s="28"/>
      <c r="G332" s="18">
        <f t="shared" si="19"/>
        <v>0</v>
      </c>
    </row>
    <row r="333" spans="1:7" ht="33.75">
      <c r="A333" s="5">
        <v>264</v>
      </c>
      <c r="B333" s="5" t="s">
        <v>121</v>
      </c>
      <c r="C333" s="27" t="s">
        <v>142</v>
      </c>
      <c r="D333" s="18" t="s">
        <v>141</v>
      </c>
      <c r="E333" s="18">
        <v>0.355</v>
      </c>
      <c r="F333" s="28"/>
      <c r="G333" s="18">
        <f t="shared" si="19"/>
        <v>0</v>
      </c>
    </row>
    <row r="334" spans="1:7" ht="12.75">
      <c r="A334" s="5">
        <v>265</v>
      </c>
      <c r="B334" s="5" t="s">
        <v>121</v>
      </c>
      <c r="C334" s="27" t="s">
        <v>143</v>
      </c>
      <c r="D334" s="18" t="s">
        <v>31</v>
      </c>
      <c r="E334" s="18">
        <v>232</v>
      </c>
      <c r="F334" s="28"/>
      <c r="G334" s="18">
        <f t="shared" si="19"/>
        <v>0</v>
      </c>
    </row>
    <row r="335" spans="1:7" ht="22.5">
      <c r="A335" s="5">
        <v>266</v>
      </c>
      <c r="B335" s="5" t="s">
        <v>121</v>
      </c>
      <c r="C335" s="27" t="s">
        <v>144</v>
      </c>
      <c r="D335" s="18" t="s">
        <v>145</v>
      </c>
      <c r="E335" s="18">
        <v>1</v>
      </c>
      <c r="F335" s="28"/>
      <c r="G335" s="18">
        <f t="shared" si="19"/>
        <v>0</v>
      </c>
    </row>
    <row r="336" spans="1:7" ht="22.5">
      <c r="A336" s="5">
        <v>267</v>
      </c>
      <c r="B336" s="5" t="s">
        <v>121</v>
      </c>
      <c r="C336" s="27" t="s">
        <v>146</v>
      </c>
      <c r="D336" s="18" t="s">
        <v>145</v>
      </c>
      <c r="E336" s="18">
        <v>2</v>
      </c>
      <c r="F336" s="28"/>
      <c r="G336" s="18">
        <f t="shared" si="19"/>
        <v>0</v>
      </c>
    </row>
    <row r="337" spans="1:7" ht="22.5">
      <c r="A337" s="5">
        <v>268</v>
      </c>
      <c r="B337" s="5" t="s">
        <v>121</v>
      </c>
      <c r="C337" s="27" t="s">
        <v>147</v>
      </c>
      <c r="D337" s="18" t="s">
        <v>145</v>
      </c>
      <c r="E337" s="18">
        <v>1</v>
      </c>
      <c r="F337" s="28"/>
      <c r="G337" s="18">
        <f t="shared" si="19"/>
        <v>0</v>
      </c>
    </row>
    <row r="338" spans="1:7" ht="22.5">
      <c r="A338" s="5">
        <v>269</v>
      </c>
      <c r="B338" s="5" t="s">
        <v>121</v>
      </c>
      <c r="C338" s="27" t="s">
        <v>148</v>
      </c>
      <c r="D338" s="18" t="s">
        <v>145</v>
      </c>
      <c r="E338" s="18">
        <v>2</v>
      </c>
      <c r="F338" s="28"/>
      <c r="G338" s="18">
        <f t="shared" si="19"/>
        <v>0</v>
      </c>
    </row>
    <row r="339" spans="1:7" ht="22.5">
      <c r="A339" s="5">
        <v>270</v>
      </c>
      <c r="B339" s="5" t="s">
        <v>121</v>
      </c>
      <c r="C339" s="27" t="s">
        <v>149</v>
      </c>
      <c r="D339" s="18" t="s">
        <v>145</v>
      </c>
      <c r="E339" s="18">
        <v>1</v>
      </c>
      <c r="F339" s="28"/>
      <c r="G339" s="18">
        <f t="shared" si="19"/>
        <v>0</v>
      </c>
    </row>
    <row r="340" spans="1:7" ht="33.75">
      <c r="A340" s="5">
        <v>271</v>
      </c>
      <c r="B340" s="5" t="s">
        <v>121</v>
      </c>
      <c r="C340" s="27" t="s">
        <v>150</v>
      </c>
      <c r="D340" s="18" t="s">
        <v>145</v>
      </c>
      <c r="E340" s="18">
        <v>2</v>
      </c>
      <c r="F340" s="28"/>
      <c r="G340" s="18">
        <f t="shared" si="19"/>
        <v>0</v>
      </c>
    </row>
    <row r="341" spans="1:7" ht="33.75">
      <c r="A341" s="5">
        <v>272</v>
      </c>
      <c r="B341" s="5" t="s">
        <v>121</v>
      </c>
      <c r="C341" s="27" t="s">
        <v>151</v>
      </c>
      <c r="D341" s="18" t="s">
        <v>152</v>
      </c>
      <c r="E341" s="18">
        <v>1</v>
      </c>
      <c r="F341" s="28"/>
      <c r="G341" s="18">
        <f t="shared" si="19"/>
        <v>0</v>
      </c>
    </row>
    <row r="342" spans="1:7" ht="33.75">
      <c r="A342" s="5">
        <v>273</v>
      </c>
      <c r="B342" s="5" t="s">
        <v>121</v>
      </c>
      <c r="C342" s="27" t="s">
        <v>153</v>
      </c>
      <c r="D342" s="18" t="s">
        <v>152</v>
      </c>
      <c r="E342" s="18">
        <v>2</v>
      </c>
      <c r="F342" s="28"/>
      <c r="G342" s="18">
        <f t="shared" si="19"/>
        <v>0</v>
      </c>
    </row>
    <row r="343" spans="1:7" ht="22.5">
      <c r="A343" s="5">
        <v>274</v>
      </c>
      <c r="B343" s="5" t="s">
        <v>121</v>
      </c>
      <c r="C343" s="27" t="s">
        <v>154</v>
      </c>
      <c r="D343" s="18" t="s">
        <v>31</v>
      </c>
      <c r="E343" s="18">
        <v>100</v>
      </c>
      <c r="F343" s="28"/>
      <c r="G343" s="18">
        <f t="shared" si="19"/>
        <v>0</v>
      </c>
    </row>
    <row r="344" spans="1:7" ht="12.75">
      <c r="A344" s="5">
        <v>275</v>
      </c>
      <c r="B344" s="5" t="s">
        <v>121</v>
      </c>
      <c r="C344" s="27" t="s">
        <v>155</v>
      </c>
      <c r="D344" s="18" t="s">
        <v>145</v>
      </c>
      <c r="E344" s="18">
        <v>5</v>
      </c>
      <c r="F344" s="28"/>
      <c r="G344" s="18">
        <f t="shared" si="19"/>
        <v>0</v>
      </c>
    </row>
    <row r="345" spans="1:7" ht="22.5">
      <c r="A345" s="5">
        <v>276</v>
      </c>
      <c r="B345" s="5" t="s">
        <v>121</v>
      </c>
      <c r="C345" s="27" t="s">
        <v>156</v>
      </c>
      <c r="D345" s="18" t="s">
        <v>145</v>
      </c>
      <c r="E345" s="18">
        <v>5</v>
      </c>
      <c r="F345" s="28"/>
      <c r="G345" s="18">
        <f t="shared" si="19"/>
        <v>0</v>
      </c>
    </row>
    <row r="346" spans="1:7" ht="22.5">
      <c r="A346" s="5">
        <v>277</v>
      </c>
      <c r="B346" s="5" t="s">
        <v>121</v>
      </c>
      <c r="C346" s="27" t="s">
        <v>157</v>
      </c>
      <c r="D346" s="18" t="s">
        <v>145</v>
      </c>
      <c r="E346" s="18">
        <v>5</v>
      </c>
      <c r="F346" s="28"/>
      <c r="G346" s="18">
        <f t="shared" si="19"/>
        <v>0</v>
      </c>
    </row>
    <row r="347" spans="1:7" ht="12.75">
      <c r="A347" s="13"/>
      <c r="B347" s="14" t="s">
        <v>7</v>
      </c>
      <c r="C347" s="15" t="s">
        <v>758</v>
      </c>
      <c r="D347" s="13"/>
      <c r="E347" s="14"/>
      <c r="F347" s="13"/>
      <c r="G347" s="13"/>
    </row>
    <row r="348" spans="1:7" ht="22.5">
      <c r="A348" s="5">
        <v>278</v>
      </c>
      <c r="B348" s="5" t="s">
        <v>121</v>
      </c>
      <c r="C348" s="27" t="s">
        <v>158</v>
      </c>
      <c r="D348" s="18" t="s">
        <v>11</v>
      </c>
      <c r="E348" s="18">
        <v>1.6</v>
      </c>
      <c r="F348" s="28"/>
      <c r="G348" s="18">
        <f>ROUND(E348*F348,2)</f>
        <v>0</v>
      </c>
    </row>
    <row r="349" spans="1:7" ht="33.75">
      <c r="A349" s="5">
        <v>279</v>
      </c>
      <c r="B349" s="5" t="s">
        <v>121</v>
      </c>
      <c r="C349" s="27" t="s">
        <v>159</v>
      </c>
      <c r="D349" s="18" t="s">
        <v>63</v>
      </c>
      <c r="E349" s="18">
        <v>4</v>
      </c>
      <c r="F349" s="28"/>
      <c r="G349" s="18">
        <f>ROUND(E349*F349,2)</f>
        <v>0</v>
      </c>
    </row>
    <row r="350" spans="1:7" ht="22.5">
      <c r="A350" s="13"/>
      <c r="B350" s="14" t="s">
        <v>7</v>
      </c>
      <c r="C350" s="15" t="s">
        <v>759</v>
      </c>
      <c r="D350" s="13"/>
      <c r="E350" s="14"/>
      <c r="F350" s="13"/>
      <c r="G350" s="13"/>
    </row>
    <row r="351" spans="1:7" ht="22.5">
      <c r="A351" s="5">
        <v>280</v>
      </c>
      <c r="B351" s="5" t="s">
        <v>121</v>
      </c>
      <c r="C351" s="27" t="s">
        <v>160</v>
      </c>
      <c r="D351" s="18" t="s">
        <v>31</v>
      </c>
      <c r="E351" s="18">
        <v>10</v>
      </c>
      <c r="F351" s="28"/>
      <c r="G351" s="18">
        <f aca="true" t="shared" si="20" ref="G351:G357">ROUND(E351*F351,2)</f>
        <v>0</v>
      </c>
    </row>
    <row r="352" spans="1:7" ht="22.5">
      <c r="A352" s="5">
        <v>281</v>
      </c>
      <c r="B352" s="5" t="s">
        <v>121</v>
      </c>
      <c r="C352" s="27" t="s">
        <v>161</v>
      </c>
      <c r="D352" s="18" t="s">
        <v>31</v>
      </c>
      <c r="E352" s="18">
        <v>10</v>
      </c>
      <c r="F352" s="28"/>
      <c r="G352" s="18">
        <f t="shared" si="20"/>
        <v>0</v>
      </c>
    </row>
    <row r="353" spans="1:7" ht="22.5">
      <c r="A353" s="5">
        <v>282</v>
      </c>
      <c r="B353" s="5" t="s">
        <v>121</v>
      </c>
      <c r="C353" s="27" t="s">
        <v>162</v>
      </c>
      <c r="D353" s="18" t="s">
        <v>63</v>
      </c>
      <c r="E353" s="18">
        <v>4</v>
      </c>
      <c r="F353" s="28"/>
      <c r="G353" s="18">
        <f t="shared" si="20"/>
        <v>0</v>
      </c>
    </row>
    <row r="354" spans="1:7" ht="22.5">
      <c r="A354" s="5">
        <v>283</v>
      </c>
      <c r="B354" s="5" t="s">
        <v>121</v>
      </c>
      <c r="C354" s="27" t="s">
        <v>163</v>
      </c>
      <c r="D354" s="18" t="s">
        <v>31</v>
      </c>
      <c r="E354" s="18">
        <v>2</v>
      </c>
      <c r="F354" s="28"/>
      <c r="G354" s="18">
        <f t="shared" si="20"/>
        <v>0</v>
      </c>
    </row>
    <row r="355" spans="1:7" ht="12.75">
      <c r="A355" s="5">
        <v>284</v>
      </c>
      <c r="B355" s="5" t="s">
        <v>121</v>
      </c>
      <c r="C355" s="27" t="s">
        <v>155</v>
      </c>
      <c r="D355" s="18" t="s">
        <v>145</v>
      </c>
      <c r="E355" s="18">
        <v>2</v>
      </c>
      <c r="F355" s="28"/>
      <c r="G355" s="18">
        <f t="shared" si="20"/>
        <v>0</v>
      </c>
    </row>
    <row r="356" spans="1:7" ht="22.5">
      <c r="A356" s="5">
        <v>285</v>
      </c>
      <c r="B356" s="5" t="s">
        <v>121</v>
      </c>
      <c r="C356" s="27" t="s">
        <v>156</v>
      </c>
      <c r="D356" s="18" t="s">
        <v>145</v>
      </c>
      <c r="E356" s="18">
        <v>2</v>
      </c>
      <c r="F356" s="28"/>
      <c r="G356" s="18">
        <f t="shared" si="20"/>
        <v>0</v>
      </c>
    </row>
    <row r="357" spans="1:7" ht="22.5">
      <c r="A357" s="5">
        <v>286</v>
      </c>
      <c r="B357" s="5" t="s">
        <v>121</v>
      </c>
      <c r="C357" s="27" t="s">
        <v>157</v>
      </c>
      <c r="D357" s="18" t="s">
        <v>145</v>
      </c>
      <c r="E357" s="18">
        <v>2</v>
      </c>
      <c r="F357" s="28"/>
      <c r="G357" s="18">
        <f t="shared" si="20"/>
        <v>0</v>
      </c>
    </row>
    <row r="358" spans="1:7" ht="22.5">
      <c r="A358" s="13"/>
      <c r="B358" s="14" t="s">
        <v>7</v>
      </c>
      <c r="C358" s="15" t="s">
        <v>760</v>
      </c>
      <c r="D358" s="13"/>
      <c r="E358" s="14"/>
      <c r="F358" s="13"/>
      <c r="G358" s="13"/>
    </row>
    <row r="359" spans="1:7" ht="22.5">
      <c r="A359" s="5">
        <v>287</v>
      </c>
      <c r="B359" s="5" t="s">
        <v>121</v>
      </c>
      <c r="C359" s="27" t="s">
        <v>160</v>
      </c>
      <c r="D359" s="18" t="s">
        <v>31</v>
      </c>
      <c r="E359" s="18">
        <v>15</v>
      </c>
      <c r="F359" s="28"/>
      <c r="G359" s="18">
        <f aca="true" t="shared" si="21" ref="G359:G366">ROUND(E359*F359,2)</f>
        <v>0</v>
      </c>
    </row>
    <row r="360" spans="1:7" ht="22.5">
      <c r="A360" s="5">
        <v>288</v>
      </c>
      <c r="B360" s="5" t="s">
        <v>121</v>
      </c>
      <c r="C360" s="27" t="s">
        <v>161</v>
      </c>
      <c r="D360" s="18" t="s">
        <v>31</v>
      </c>
      <c r="E360" s="18">
        <v>15</v>
      </c>
      <c r="F360" s="28"/>
      <c r="G360" s="18">
        <f t="shared" si="21"/>
        <v>0</v>
      </c>
    </row>
    <row r="361" spans="1:7" ht="22.5">
      <c r="A361" s="5">
        <v>289</v>
      </c>
      <c r="B361" s="5" t="s">
        <v>121</v>
      </c>
      <c r="C361" s="27" t="s">
        <v>162</v>
      </c>
      <c r="D361" s="18" t="s">
        <v>63</v>
      </c>
      <c r="E361" s="18">
        <v>6</v>
      </c>
      <c r="F361" s="28"/>
      <c r="G361" s="18">
        <f t="shared" si="21"/>
        <v>0</v>
      </c>
    </row>
    <row r="362" spans="1:7" ht="33.75">
      <c r="A362" s="5">
        <v>290</v>
      </c>
      <c r="B362" s="5" t="s">
        <v>121</v>
      </c>
      <c r="C362" s="27" t="s">
        <v>125</v>
      </c>
      <c r="D362" s="18" t="s">
        <v>63</v>
      </c>
      <c r="E362" s="18">
        <v>3</v>
      </c>
      <c r="F362" s="28"/>
      <c r="G362" s="18">
        <f t="shared" si="21"/>
        <v>0</v>
      </c>
    </row>
    <row r="363" spans="1:7" ht="22.5">
      <c r="A363" s="5">
        <v>291</v>
      </c>
      <c r="B363" s="5" t="s">
        <v>121</v>
      </c>
      <c r="C363" s="27" t="s">
        <v>163</v>
      </c>
      <c r="D363" s="18" t="s">
        <v>31</v>
      </c>
      <c r="E363" s="18">
        <v>6</v>
      </c>
      <c r="F363" s="28"/>
      <c r="G363" s="18">
        <f t="shared" si="21"/>
        <v>0</v>
      </c>
    </row>
    <row r="364" spans="1:7" ht="12.75">
      <c r="A364" s="5">
        <v>292</v>
      </c>
      <c r="B364" s="5" t="s">
        <v>121</v>
      </c>
      <c r="C364" s="27" t="s">
        <v>155</v>
      </c>
      <c r="D364" s="18" t="s">
        <v>145</v>
      </c>
      <c r="E364" s="18">
        <v>3</v>
      </c>
      <c r="F364" s="28"/>
      <c r="G364" s="18">
        <f t="shared" si="21"/>
        <v>0</v>
      </c>
    </row>
    <row r="365" spans="1:7" ht="22.5">
      <c r="A365" s="5">
        <v>293</v>
      </c>
      <c r="B365" s="5" t="s">
        <v>121</v>
      </c>
      <c r="C365" s="27" t="s">
        <v>156</v>
      </c>
      <c r="D365" s="18" t="s">
        <v>145</v>
      </c>
      <c r="E365" s="18">
        <v>3</v>
      </c>
      <c r="F365" s="28"/>
      <c r="G365" s="18">
        <f t="shared" si="21"/>
        <v>0</v>
      </c>
    </row>
    <row r="366" spans="1:7" ht="22.5">
      <c r="A366" s="5">
        <v>294</v>
      </c>
      <c r="B366" s="5" t="s">
        <v>121</v>
      </c>
      <c r="C366" s="27" t="s">
        <v>157</v>
      </c>
      <c r="D366" s="18" t="s">
        <v>145</v>
      </c>
      <c r="E366" s="18">
        <v>3</v>
      </c>
      <c r="F366" s="28"/>
      <c r="G366" s="18">
        <f t="shared" si="21"/>
        <v>0</v>
      </c>
    </row>
    <row r="367" spans="1:7" ht="22.5">
      <c r="A367" s="13"/>
      <c r="B367" s="14" t="s">
        <v>7</v>
      </c>
      <c r="C367" s="15" t="s">
        <v>761</v>
      </c>
      <c r="D367" s="13"/>
      <c r="E367" s="14"/>
      <c r="F367" s="13"/>
      <c r="G367" s="13"/>
    </row>
    <row r="368" spans="1:7" ht="22.5">
      <c r="A368" s="5">
        <v>295</v>
      </c>
      <c r="B368" s="5" t="s">
        <v>121</v>
      </c>
      <c r="C368" s="27" t="s">
        <v>164</v>
      </c>
      <c r="D368" s="18" t="s">
        <v>63</v>
      </c>
      <c r="E368" s="18">
        <v>5</v>
      </c>
      <c r="F368" s="28"/>
      <c r="G368" s="18">
        <f>ROUND(E368*F368,2)</f>
        <v>0</v>
      </c>
    </row>
    <row r="369" spans="1:7" ht="22.5">
      <c r="A369" s="5">
        <v>296</v>
      </c>
      <c r="B369" s="5" t="s">
        <v>121</v>
      </c>
      <c r="C369" s="27" t="s">
        <v>165</v>
      </c>
      <c r="D369" s="18" t="s">
        <v>63</v>
      </c>
      <c r="E369" s="18">
        <v>1</v>
      </c>
      <c r="F369" s="28"/>
      <c r="G369" s="18">
        <f>ROUND(E369*F369,2)</f>
        <v>0</v>
      </c>
    </row>
    <row r="370" spans="1:7" ht="22.5">
      <c r="A370" s="5">
        <v>297</v>
      </c>
      <c r="B370" s="5" t="s">
        <v>121</v>
      </c>
      <c r="C370" s="27" t="s">
        <v>166</v>
      </c>
      <c r="D370" s="18" t="s">
        <v>63</v>
      </c>
      <c r="E370" s="18">
        <v>4</v>
      </c>
      <c r="F370" s="28"/>
      <c r="G370" s="18">
        <f>ROUND(E370*F370,2)</f>
        <v>0</v>
      </c>
    </row>
    <row r="371" spans="1:7" ht="12.75">
      <c r="A371" s="13"/>
      <c r="B371" s="14" t="s">
        <v>7</v>
      </c>
      <c r="C371" s="15" t="s">
        <v>762</v>
      </c>
      <c r="D371" s="13"/>
      <c r="E371" s="14"/>
      <c r="F371" s="13"/>
      <c r="G371" s="13"/>
    </row>
    <row r="372" spans="1:7" ht="12.75">
      <c r="A372" s="5">
        <v>298</v>
      </c>
      <c r="B372" s="5" t="s">
        <v>121</v>
      </c>
      <c r="C372" s="27" t="s">
        <v>167</v>
      </c>
      <c r="D372" s="18" t="s">
        <v>54</v>
      </c>
      <c r="E372" s="18">
        <v>5</v>
      </c>
      <c r="F372" s="28"/>
      <c r="G372" s="18">
        <f>ROUND(E372*F372,2)</f>
        <v>0</v>
      </c>
    </row>
    <row r="373" spans="1:7" ht="12.75">
      <c r="A373" s="13"/>
      <c r="B373" s="14" t="s">
        <v>7</v>
      </c>
      <c r="C373" s="15" t="s">
        <v>763</v>
      </c>
      <c r="D373" s="13"/>
      <c r="E373" s="14"/>
      <c r="F373" s="13"/>
      <c r="G373" s="13"/>
    </row>
    <row r="374" spans="1:7" ht="12.75">
      <c r="A374" s="5">
        <v>299</v>
      </c>
      <c r="B374" s="5" t="s">
        <v>121</v>
      </c>
      <c r="C374" s="27" t="s">
        <v>168</v>
      </c>
      <c r="D374" s="18" t="s">
        <v>31</v>
      </c>
      <c r="E374" s="18">
        <v>20</v>
      </c>
      <c r="F374" s="28"/>
      <c r="G374" s="18">
        <f>ROUND(E374*F374,2)</f>
        <v>0</v>
      </c>
    </row>
    <row r="375" spans="1:7" ht="12.75">
      <c r="A375" s="5">
        <v>300</v>
      </c>
      <c r="B375" s="5" t="s">
        <v>121</v>
      </c>
      <c r="C375" s="27" t="s">
        <v>169</v>
      </c>
      <c r="D375" s="18" t="s">
        <v>132</v>
      </c>
      <c r="E375" s="18">
        <v>3</v>
      </c>
      <c r="F375" s="28"/>
      <c r="G375" s="18">
        <f>ROUND(E375*F375,2)</f>
        <v>0</v>
      </c>
    </row>
    <row r="376" spans="1:7" ht="12.75">
      <c r="A376" s="45"/>
      <c r="B376" s="45"/>
      <c r="C376" s="46" t="s">
        <v>764</v>
      </c>
      <c r="D376" s="45"/>
      <c r="E376" s="45"/>
      <c r="F376" s="47"/>
      <c r="G376" s="47">
        <f>SUM(G316:G321)+SUM(G323:G329)+SUM(G331:G346)+SUM(G348:G349)+SUM(G351:G357)+SUM(G359:G366)+SUM(G368:G370)+G372+G374+G375</f>
        <v>0</v>
      </c>
    </row>
    <row r="377" spans="1:7" ht="12.75">
      <c r="A377" s="10"/>
      <c r="B377" s="11" t="s">
        <v>7</v>
      </c>
      <c r="C377" s="51" t="s">
        <v>765</v>
      </c>
      <c r="D377" s="10"/>
      <c r="E377" s="10"/>
      <c r="F377" s="10"/>
      <c r="G377" s="10"/>
    </row>
    <row r="378" spans="1:7" ht="12.75">
      <c r="A378" s="59"/>
      <c r="B378" s="60" t="s">
        <v>7</v>
      </c>
      <c r="C378" s="61" t="s">
        <v>767</v>
      </c>
      <c r="D378" s="59"/>
      <c r="E378" s="59"/>
      <c r="F378" s="59"/>
      <c r="G378" s="59"/>
    </row>
    <row r="379" spans="1:7" ht="22.5">
      <c r="A379" s="62">
        <v>301</v>
      </c>
      <c r="B379" s="62" t="s">
        <v>121</v>
      </c>
      <c r="C379" s="63" t="s">
        <v>217</v>
      </c>
      <c r="D379" s="64" t="s">
        <v>22</v>
      </c>
      <c r="E379" s="64">
        <v>6</v>
      </c>
      <c r="F379" s="65"/>
      <c r="G379" s="18">
        <f>ROUND(E379*F379,2)</f>
        <v>0</v>
      </c>
    </row>
    <row r="380" spans="1:7" ht="12.75">
      <c r="A380" s="62">
        <v>302</v>
      </c>
      <c r="B380" s="62" t="s">
        <v>133</v>
      </c>
      <c r="C380" s="63" t="s">
        <v>218</v>
      </c>
      <c r="D380" s="64" t="s">
        <v>22</v>
      </c>
      <c r="E380" s="64">
        <v>6</v>
      </c>
      <c r="F380" s="65"/>
      <c r="G380" s="18">
        <f>ROUND(E380*F380,2)</f>
        <v>0</v>
      </c>
    </row>
    <row r="381" spans="1:7" ht="12.75">
      <c r="A381" s="62">
        <v>303</v>
      </c>
      <c r="B381" s="62" t="s">
        <v>51</v>
      </c>
      <c r="C381" s="63" t="s">
        <v>61</v>
      </c>
      <c r="D381" s="64" t="s">
        <v>22</v>
      </c>
      <c r="E381" s="64">
        <v>12</v>
      </c>
      <c r="F381" s="65"/>
      <c r="G381" s="18">
        <f>ROUND(E381*F381,2)</f>
        <v>0</v>
      </c>
    </row>
    <row r="382" spans="1:7" ht="12.75">
      <c r="A382" s="66"/>
      <c r="B382" s="67" t="s">
        <v>7</v>
      </c>
      <c r="C382" s="68" t="s">
        <v>768</v>
      </c>
      <c r="D382" s="67"/>
      <c r="E382" s="67"/>
      <c r="F382" s="69"/>
      <c r="G382" s="69"/>
    </row>
    <row r="383" spans="1:7" ht="12.75">
      <c r="A383" s="62">
        <v>304</v>
      </c>
      <c r="B383" s="62" t="s">
        <v>219</v>
      </c>
      <c r="C383" s="63" t="s">
        <v>220</v>
      </c>
      <c r="D383" s="64" t="s">
        <v>63</v>
      </c>
      <c r="E383" s="64">
        <v>1</v>
      </c>
      <c r="F383" s="65"/>
      <c r="G383" s="18">
        <f aca="true" t="shared" si="22" ref="G383:G389">ROUND(E383*F383,2)</f>
        <v>0</v>
      </c>
    </row>
    <row r="384" spans="1:7" ht="12.75">
      <c r="A384" s="62">
        <v>305</v>
      </c>
      <c r="B384" s="62" t="s">
        <v>219</v>
      </c>
      <c r="C384" s="63" t="s">
        <v>723</v>
      </c>
      <c r="D384" s="64" t="s">
        <v>63</v>
      </c>
      <c r="E384" s="64">
        <v>1</v>
      </c>
      <c r="F384" s="65"/>
      <c r="G384" s="18">
        <f t="shared" si="22"/>
        <v>0</v>
      </c>
    </row>
    <row r="385" spans="1:7" ht="12.75">
      <c r="A385" s="62">
        <v>306</v>
      </c>
      <c r="B385" s="62" t="s">
        <v>219</v>
      </c>
      <c r="C385" s="63" t="s">
        <v>221</v>
      </c>
      <c r="D385" s="64" t="s">
        <v>22</v>
      </c>
      <c r="E385" s="64">
        <v>1</v>
      </c>
      <c r="F385" s="65"/>
      <c r="G385" s="18">
        <f t="shared" si="22"/>
        <v>0</v>
      </c>
    </row>
    <row r="386" spans="1:7" ht="12.75">
      <c r="A386" s="62">
        <v>307</v>
      </c>
      <c r="B386" s="62" t="s">
        <v>219</v>
      </c>
      <c r="C386" s="63" t="s">
        <v>222</v>
      </c>
      <c r="D386" s="64" t="s">
        <v>64</v>
      </c>
      <c r="E386" s="64">
        <v>25</v>
      </c>
      <c r="F386" s="65"/>
      <c r="G386" s="18">
        <f t="shared" si="22"/>
        <v>0</v>
      </c>
    </row>
    <row r="387" spans="1:7" ht="12.75">
      <c r="A387" s="62">
        <v>308</v>
      </c>
      <c r="B387" s="62" t="s">
        <v>219</v>
      </c>
      <c r="C387" s="63" t="s">
        <v>223</v>
      </c>
      <c r="D387" s="64" t="s">
        <v>63</v>
      </c>
      <c r="E387" s="64">
        <v>1</v>
      </c>
      <c r="F387" s="65"/>
      <c r="G387" s="18">
        <f t="shared" si="22"/>
        <v>0</v>
      </c>
    </row>
    <row r="388" spans="1:7" ht="12.75">
      <c r="A388" s="62">
        <v>309</v>
      </c>
      <c r="B388" s="62" t="s">
        <v>219</v>
      </c>
      <c r="C388" s="63" t="s">
        <v>224</v>
      </c>
      <c r="D388" s="64" t="s">
        <v>63</v>
      </c>
      <c r="E388" s="64">
        <v>18</v>
      </c>
      <c r="F388" s="65"/>
      <c r="G388" s="18">
        <f t="shared" si="22"/>
        <v>0</v>
      </c>
    </row>
    <row r="389" spans="1:7" ht="12.75">
      <c r="A389" s="62">
        <v>310</v>
      </c>
      <c r="B389" s="62" t="s">
        <v>219</v>
      </c>
      <c r="C389" s="63" t="s">
        <v>724</v>
      </c>
      <c r="D389" s="64" t="s">
        <v>54</v>
      </c>
      <c r="E389" s="64">
        <v>1</v>
      </c>
      <c r="F389" s="65"/>
      <c r="G389" s="18">
        <f t="shared" si="22"/>
        <v>0</v>
      </c>
    </row>
    <row r="390" spans="1:7" ht="12.75">
      <c r="A390" s="66"/>
      <c r="B390" s="67" t="s">
        <v>7</v>
      </c>
      <c r="C390" s="68" t="s">
        <v>769</v>
      </c>
      <c r="D390" s="67"/>
      <c r="E390" s="67"/>
      <c r="F390" s="69"/>
      <c r="G390" s="69"/>
    </row>
    <row r="391" spans="1:7" ht="12.75">
      <c r="A391" s="62">
        <v>311</v>
      </c>
      <c r="B391" s="62" t="s">
        <v>219</v>
      </c>
      <c r="C391" s="63" t="s">
        <v>225</v>
      </c>
      <c r="D391" s="64" t="s">
        <v>54</v>
      </c>
      <c r="E391" s="64">
        <v>1</v>
      </c>
      <c r="F391" s="65"/>
      <c r="G391" s="18">
        <f>ROUND(E391*F391,2)</f>
        <v>0</v>
      </c>
    </row>
    <row r="392" spans="1:7" ht="12.75">
      <c r="A392" s="62">
        <v>312</v>
      </c>
      <c r="B392" s="62" t="s">
        <v>219</v>
      </c>
      <c r="C392" s="63" t="s">
        <v>226</v>
      </c>
      <c r="D392" s="64" t="s">
        <v>54</v>
      </c>
      <c r="E392" s="64">
        <v>1</v>
      </c>
      <c r="F392" s="65"/>
      <c r="G392" s="18">
        <f>ROUND(E392*F392,2)</f>
        <v>0</v>
      </c>
    </row>
    <row r="393" spans="1:7" ht="12.75">
      <c r="A393" s="62">
        <v>313</v>
      </c>
      <c r="B393" s="62" t="s">
        <v>219</v>
      </c>
      <c r="C393" s="63" t="s">
        <v>725</v>
      </c>
      <c r="D393" s="64" t="s">
        <v>54</v>
      </c>
      <c r="E393" s="64">
        <v>1</v>
      </c>
      <c r="F393" s="65"/>
      <c r="G393" s="18">
        <f>ROUND(E393*F393,2)</f>
        <v>0</v>
      </c>
    </row>
    <row r="394" spans="1:7" ht="12.75">
      <c r="A394" s="66"/>
      <c r="B394" s="67" t="s">
        <v>7</v>
      </c>
      <c r="C394" s="68" t="s">
        <v>770</v>
      </c>
      <c r="D394" s="67"/>
      <c r="E394" s="67"/>
      <c r="F394" s="69"/>
      <c r="G394" s="69"/>
    </row>
    <row r="395" spans="1:7" ht="12.75">
      <c r="A395" s="62">
        <v>314</v>
      </c>
      <c r="B395" s="62" t="s">
        <v>219</v>
      </c>
      <c r="C395" s="63" t="s">
        <v>726</v>
      </c>
      <c r="D395" s="64" t="s">
        <v>54</v>
      </c>
      <c r="E395" s="64">
        <v>1</v>
      </c>
      <c r="F395" s="65"/>
      <c r="G395" s="18">
        <f>ROUND(E395*F395,2)</f>
        <v>0</v>
      </c>
    </row>
    <row r="396" spans="1:7" ht="12.75">
      <c r="A396" s="62">
        <v>315</v>
      </c>
      <c r="B396" s="62" t="s">
        <v>219</v>
      </c>
      <c r="C396" s="63" t="s">
        <v>227</v>
      </c>
      <c r="D396" s="64" t="s">
        <v>54</v>
      </c>
      <c r="E396" s="64">
        <v>1</v>
      </c>
      <c r="F396" s="65"/>
      <c r="G396" s="18">
        <f>ROUND(E396*F396,2)</f>
        <v>0</v>
      </c>
    </row>
    <row r="397" spans="1:7" ht="12.75">
      <c r="A397" s="45"/>
      <c r="B397" s="45"/>
      <c r="C397" s="55" t="s">
        <v>766</v>
      </c>
      <c r="D397" s="45"/>
      <c r="E397" s="45"/>
      <c r="F397" s="47"/>
      <c r="G397" s="47">
        <f>SUM(G379:G381)+SUM(G383:G389)+SUM(G391:G393)+SUM(G395:G396)</f>
        <v>0</v>
      </c>
    </row>
    <row r="398" spans="1:7" ht="12.75">
      <c r="A398" s="10"/>
      <c r="B398" s="11" t="s">
        <v>7</v>
      </c>
      <c r="C398" s="51" t="s">
        <v>771</v>
      </c>
      <c r="D398" s="10"/>
      <c r="E398" s="10"/>
      <c r="F398" s="10"/>
      <c r="G398" s="10"/>
    </row>
    <row r="399" spans="1:7" ht="12.75">
      <c r="A399" s="13"/>
      <c r="B399" s="14" t="s">
        <v>7</v>
      </c>
      <c r="C399" s="52" t="s">
        <v>772</v>
      </c>
      <c r="D399" s="13"/>
      <c r="E399" s="13"/>
      <c r="F399" s="13"/>
      <c r="G399" s="13"/>
    </row>
    <row r="400" spans="1:7" ht="22.5">
      <c r="A400" s="5">
        <v>316</v>
      </c>
      <c r="B400" s="5" t="s">
        <v>65</v>
      </c>
      <c r="C400" s="27" t="s">
        <v>66</v>
      </c>
      <c r="D400" s="18" t="s">
        <v>22</v>
      </c>
      <c r="E400" s="18">
        <v>46</v>
      </c>
      <c r="F400" s="18"/>
      <c r="G400" s="18">
        <f aca="true" t="shared" si="23" ref="G400:G416">ROUND(E400*F400,2)</f>
        <v>0</v>
      </c>
    </row>
    <row r="401" spans="1:7" ht="12.75">
      <c r="A401" s="5">
        <v>317</v>
      </c>
      <c r="B401" s="5" t="s">
        <v>65</v>
      </c>
      <c r="C401" s="27" t="s">
        <v>67</v>
      </c>
      <c r="D401" s="18" t="s">
        <v>22</v>
      </c>
      <c r="E401" s="18">
        <v>1</v>
      </c>
      <c r="F401" s="18"/>
      <c r="G401" s="18">
        <f t="shared" si="23"/>
        <v>0</v>
      </c>
    </row>
    <row r="402" spans="1:7" ht="12.75">
      <c r="A402" s="5">
        <v>318</v>
      </c>
      <c r="B402" s="5" t="s">
        <v>65</v>
      </c>
      <c r="C402" s="27" t="s">
        <v>68</v>
      </c>
      <c r="D402" s="18" t="s">
        <v>22</v>
      </c>
      <c r="E402" s="18">
        <v>1</v>
      </c>
      <c r="F402" s="18"/>
      <c r="G402" s="18">
        <f t="shared" si="23"/>
        <v>0</v>
      </c>
    </row>
    <row r="403" spans="1:7" ht="22.5">
      <c r="A403" s="5">
        <v>319</v>
      </c>
      <c r="B403" s="5" t="s">
        <v>65</v>
      </c>
      <c r="C403" s="27" t="s">
        <v>69</v>
      </c>
      <c r="D403" s="18" t="s">
        <v>22</v>
      </c>
      <c r="E403" s="18">
        <v>1</v>
      </c>
      <c r="F403" s="18"/>
      <c r="G403" s="18">
        <f t="shared" si="23"/>
        <v>0</v>
      </c>
    </row>
    <row r="404" spans="1:7" ht="22.5">
      <c r="A404" s="5">
        <v>320</v>
      </c>
      <c r="B404" s="5" t="s">
        <v>65</v>
      </c>
      <c r="C404" s="27" t="s">
        <v>70</v>
      </c>
      <c r="D404" s="18" t="s">
        <v>22</v>
      </c>
      <c r="E404" s="18">
        <v>1</v>
      </c>
      <c r="F404" s="18"/>
      <c r="G404" s="18">
        <f t="shared" si="23"/>
        <v>0</v>
      </c>
    </row>
    <row r="405" spans="1:7" ht="22.5">
      <c r="A405" s="5">
        <v>321</v>
      </c>
      <c r="B405" s="5" t="s">
        <v>65</v>
      </c>
      <c r="C405" s="27" t="s">
        <v>71</v>
      </c>
      <c r="D405" s="18" t="s">
        <v>22</v>
      </c>
      <c r="E405" s="18">
        <v>2</v>
      </c>
      <c r="F405" s="18"/>
      <c r="G405" s="18">
        <f t="shared" si="23"/>
        <v>0</v>
      </c>
    </row>
    <row r="406" spans="1:7" ht="22.5">
      <c r="A406" s="5">
        <v>322</v>
      </c>
      <c r="B406" s="5" t="s">
        <v>65</v>
      </c>
      <c r="C406" s="27" t="s">
        <v>72</v>
      </c>
      <c r="D406" s="18" t="s">
        <v>22</v>
      </c>
      <c r="E406" s="18">
        <v>2</v>
      </c>
      <c r="F406" s="18"/>
      <c r="G406" s="18">
        <f t="shared" si="23"/>
        <v>0</v>
      </c>
    </row>
    <row r="407" spans="1:7" ht="12.75">
      <c r="A407" s="5">
        <v>323</v>
      </c>
      <c r="B407" s="5" t="s">
        <v>65</v>
      </c>
      <c r="C407" s="27" t="s">
        <v>73</v>
      </c>
      <c r="D407" s="18" t="s">
        <v>22</v>
      </c>
      <c r="E407" s="18">
        <v>1</v>
      </c>
      <c r="F407" s="18"/>
      <c r="G407" s="18">
        <f t="shared" si="23"/>
        <v>0</v>
      </c>
    </row>
    <row r="408" spans="1:7" ht="22.5">
      <c r="A408" s="5">
        <v>324</v>
      </c>
      <c r="B408" s="5" t="s">
        <v>65</v>
      </c>
      <c r="C408" s="27" t="s">
        <v>74</v>
      </c>
      <c r="D408" s="18" t="s">
        <v>22</v>
      </c>
      <c r="E408" s="18">
        <v>6</v>
      </c>
      <c r="F408" s="18"/>
      <c r="G408" s="18">
        <f t="shared" si="23"/>
        <v>0</v>
      </c>
    </row>
    <row r="409" spans="1:7" ht="22.5">
      <c r="A409" s="5">
        <v>325</v>
      </c>
      <c r="B409" s="5" t="s">
        <v>65</v>
      </c>
      <c r="C409" s="27" t="s">
        <v>75</v>
      </c>
      <c r="D409" s="18" t="s">
        <v>22</v>
      </c>
      <c r="E409" s="18">
        <v>4</v>
      </c>
      <c r="F409" s="18"/>
      <c r="G409" s="18">
        <f t="shared" si="23"/>
        <v>0</v>
      </c>
    </row>
    <row r="410" spans="1:7" ht="12.75">
      <c r="A410" s="5">
        <v>326</v>
      </c>
      <c r="B410" s="5" t="s">
        <v>65</v>
      </c>
      <c r="C410" s="27" t="s">
        <v>76</v>
      </c>
      <c r="D410" s="18" t="s">
        <v>22</v>
      </c>
      <c r="E410" s="18">
        <v>4</v>
      </c>
      <c r="F410" s="18"/>
      <c r="G410" s="18">
        <f t="shared" si="23"/>
        <v>0</v>
      </c>
    </row>
    <row r="411" spans="1:7" ht="22.5">
      <c r="A411" s="5">
        <v>327</v>
      </c>
      <c r="B411" s="5" t="s">
        <v>65</v>
      </c>
      <c r="C411" s="27" t="s">
        <v>77</v>
      </c>
      <c r="D411" s="18" t="s">
        <v>22</v>
      </c>
      <c r="E411" s="18">
        <v>23</v>
      </c>
      <c r="F411" s="18"/>
      <c r="G411" s="18">
        <f t="shared" si="23"/>
        <v>0</v>
      </c>
    </row>
    <row r="412" spans="1:7" ht="12.75">
      <c r="A412" s="5">
        <v>328</v>
      </c>
      <c r="B412" s="5" t="s">
        <v>65</v>
      </c>
      <c r="C412" s="27" t="s">
        <v>78</v>
      </c>
      <c r="D412" s="18" t="s">
        <v>22</v>
      </c>
      <c r="E412" s="18">
        <v>1</v>
      </c>
      <c r="F412" s="18"/>
      <c r="G412" s="18">
        <f t="shared" si="23"/>
        <v>0</v>
      </c>
    </row>
    <row r="413" spans="1:7" ht="12.75">
      <c r="A413" s="5">
        <v>329</v>
      </c>
      <c r="B413" s="5" t="s">
        <v>65</v>
      </c>
      <c r="C413" s="27" t="s">
        <v>79</v>
      </c>
      <c r="D413" s="18" t="s">
        <v>22</v>
      </c>
      <c r="E413" s="18">
        <v>46</v>
      </c>
      <c r="F413" s="18"/>
      <c r="G413" s="18">
        <f t="shared" si="23"/>
        <v>0</v>
      </c>
    </row>
    <row r="414" spans="1:7" ht="12.75">
      <c r="A414" s="5">
        <v>330</v>
      </c>
      <c r="B414" s="5" t="s">
        <v>65</v>
      </c>
      <c r="C414" s="27" t="s">
        <v>80</v>
      </c>
      <c r="D414" s="18" t="s">
        <v>22</v>
      </c>
      <c r="E414" s="18">
        <v>12</v>
      </c>
      <c r="F414" s="18"/>
      <c r="G414" s="18">
        <f t="shared" si="23"/>
        <v>0</v>
      </c>
    </row>
    <row r="415" spans="1:7" ht="12.75">
      <c r="A415" s="5">
        <v>331</v>
      </c>
      <c r="B415" s="5" t="s">
        <v>65</v>
      </c>
      <c r="C415" s="27" t="s">
        <v>81</v>
      </c>
      <c r="D415" s="18" t="s">
        <v>22</v>
      </c>
      <c r="E415" s="18">
        <v>46</v>
      </c>
      <c r="F415" s="18"/>
      <c r="G415" s="18">
        <f t="shared" si="23"/>
        <v>0</v>
      </c>
    </row>
    <row r="416" spans="1:7" ht="12.75">
      <c r="A416" s="5">
        <v>332</v>
      </c>
      <c r="B416" s="5" t="s">
        <v>65</v>
      </c>
      <c r="C416" s="27" t="s">
        <v>82</v>
      </c>
      <c r="D416" s="18" t="s">
        <v>22</v>
      </c>
      <c r="E416" s="18">
        <v>1</v>
      </c>
      <c r="F416" s="18"/>
      <c r="G416" s="18">
        <f t="shared" si="23"/>
        <v>0</v>
      </c>
    </row>
    <row r="417" spans="1:7" ht="12.75">
      <c r="A417" s="13"/>
      <c r="B417" s="14" t="s">
        <v>7</v>
      </c>
      <c r="C417" s="52" t="s">
        <v>773</v>
      </c>
      <c r="D417" s="13"/>
      <c r="E417" s="14"/>
      <c r="F417" s="14"/>
      <c r="G417" s="14"/>
    </row>
    <row r="418" spans="1:7" ht="22.5">
      <c r="A418" s="5">
        <v>333</v>
      </c>
      <c r="B418" s="5" t="s">
        <v>65</v>
      </c>
      <c r="C418" s="27" t="s">
        <v>83</v>
      </c>
      <c r="D418" s="18" t="s">
        <v>31</v>
      </c>
      <c r="E418" s="18">
        <v>800</v>
      </c>
      <c r="F418" s="18"/>
      <c r="G418" s="18">
        <f aca="true" t="shared" si="24" ref="G418:G427">ROUND(E418*F418,2)</f>
        <v>0</v>
      </c>
    </row>
    <row r="419" spans="1:7" ht="22.5">
      <c r="A419" s="5">
        <v>334</v>
      </c>
      <c r="B419" s="5" t="s">
        <v>65</v>
      </c>
      <c r="C419" s="27" t="s">
        <v>84</v>
      </c>
      <c r="D419" s="18" t="s">
        <v>31</v>
      </c>
      <c r="E419" s="18">
        <v>2000</v>
      </c>
      <c r="F419" s="18"/>
      <c r="G419" s="18">
        <f t="shared" si="24"/>
        <v>0</v>
      </c>
    </row>
    <row r="420" spans="1:7" ht="12.75">
      <c r="A420" s="5">
        <v>335</v>
      </c>
      <c r="B420" s="5" t="s">
        <v>65</v>
      </c>
      <c r="C420" s="27" t="s">
        <v>85</v>
      </c>
      <c r="D420" s="18" t="s">
        <v>22</v>
      </c>
      <c r="E420" s="18">
        <v>75</v>
      </c>
      <c r="F420" s="18"/>
      <c r="G420" s="18">
        <f t="shared" si="24"/>
        <v>0</v>
      </c>
    </row>
    <row r="421" spans="1:7" ht="12.75">
      <c r="A421" s="5">
        <v>336</v>
      </c>
      <c r="B421" s="5" t="s">
        <v>65</v>
      </c>
      <c r="C421" s="27" t="s">
        <v>86</v>
      </c>
      <c r="D421" s="18" t="s">
        <v>22</v>
      </c>
      <c r="E421" s="18">
        <v>55</v>
      </c>
      <c r="F421" s="18"/>
      <c r="G421" s="18">
        <f t="shared" si="24"/>
        <v>0</v>
      </c>
    </row>
    <row r="422" spans="1:7" ht="12.75">
      <c r="A422" s="5">
        <v>337</v>
      </c>
      <c r="B422" s="5" t="s">
        <v>65</v>
      </c>
      <c r="C422" s="27" t="s">
        <v>87</v>
      </c>
      <c r="D422" s="18" t="s">
        <v>22</v>
      </c>
      <c r="E422" s="18">
        <v>70</v>
      </c>
      <c r="F422" s="18"/>
      <c r="G422" s="18">
        <f t="shared" si="24"/>
        <v>0</v>
      </c>
    </row>
    <row r="423" spans="1:7" ht="12.75">
      <c r="A423" s="5">
        <v>338</v>
      </c>
      <c r="B423" s="5" t="s">
        <v>65</v>
      </c>
      <c r="C423" s="27" t="s">
        <v>88</v>
      </c>
      <c r="D423" s="18" t="s">
        <v>22</v>
      </c>
      <c r="E423" s="18">
        <v>38</v>
      </c>
      <c r="F423" s="18"/>
      <c r="G423" s="18">
        <f t="shared" si="24"/>
        <v>0</v>
      </c>
    </row>
    <row r="424" spans="1:7" ht="12.75">
      <c r="A424" s="5">
        <v>339</v>
      </c>
      <c r="B424" s="5" t="s">
        <v>65</v>
      </c>
      <c r="C424" s="27" t="s">
        <v>89</v>
      </c>
      <c r="D424" s="18" t="s">
        <v>22</v>
      </c>
      <c r="E424" s="18">
        <v>8</v>
      </c>
      <c r="F424" s="18"/>
      <c r="G424" s="18">
        <f t="shared" si="24"/>
        <v>0</v>
      </c>
    </row>
    <row r="425" spans="1:7" ht="12.75">
      <c r="A425" s="5">
        <v>340</v>
      </c>
      <c r="B425" s="5" t="s">
        <v>65</v>
      </c>
      <c r="C425" s="27" t="s">
        <v>90</v>
      </c>
      <c r="D425" s="18" t="s">
        <v>22</v>
      </c>
      <c r="E425" s="18">
        <v>48</v>
      </c>
      <c r="F425" s="18"/>
      <c r="G425" s="18">
        <f t="shared" si="24"/>
        <v>0</v>
      </c>
    </row>
    <row r="426" spans="1:7" ht="12.75">
      <c r="A426" s="5">
        <v>341</v>
      </c>
      <c r="B426" s="5" t="s">
        <v>65</v>
      </c>
      <c r="C426" s="27" t="s">
        <v>91</v>
      </c>
      <c r="D426" s="18" t="s">
        <v>22</v>
      </c>
      <c r="E426" s="18">
        <v>2</v>
      </c>
      <c r="F426" s="18"/>
      <c r="G426" s="18">
        <f t="shared" si="24"/>
        <v>0</v>
      </c>
    </row>
    <row r="427" spans="1:7" ht="12.75">
      <c r="A427" s="5">
        <v>342</v>
      </c>
      <c r="B427" s="5" t="s">
        <v>65</v>
      </c>
      <c r="C427" s="27" t="s">
        <v>92</v>
      </c>
      <c r="D427" s="18" t="s">
        <v>22</v>
      </c>
      <c r="E427" s="18">
        <v>2</v>
      </c>
      <c r="F427" s="18"/>
      <c r="G427" s="18">
        <f t="shared" si="24"/>
        <v>0</v>
      </c>
    </row>
    <row r="428" spans="1:7" ht="12.75">
      <c r="A428" s="13"/>
      <c r="B428" s="14" t="s">
        <v>7</v>
      </c>
      <c r="C428" s="52" t="s">
        <v>774</v>
      </c>
      <c r="D428" s="13"/>
      <c r="E428" s="14"/>
      <c r="F428" s="14"/>
      <c r="G428" s="14"/>
    </row>
    <row r="429" spans="1:7" ht="12.75">
      <c r="A429" s="5">
        <v>343</v>
      </c>
      <c r="B429" s="5" t="s">
        <v>65</v>
      </c>
      <c r="C429" s="27" t="s">
        <v>93</v>
      </c>
      <c r="D429" s="18" t="s">
        <v>31</v>
      </c>
      <c r="E429" s="18">
        <v>330</v>
      </c>
      <c r="F429" s="18"/>
      <c r="G429" s="18">
        <f aca="true" t="shared" si="25" ref="G429:G434">ROUND(E429*F429,2)</f>
        <v>0</v>
      </c>
    </row>
    <row r="430" spans="1:7" ht="12.75">
      <c r="A430" s="5">
        <v>344</v>
      </c>
      <c r="B430" s="5" t="s">
        <v>65</v>
      </c>
      <c r="C430" s="27" t="s">
        <v>94</v>
      </c>
      <c r="D430" s="18" t="s">
        <v>31</v>
      </c>
      <c r="E430" s="18">
        <v>170</v>
      </c>
      <c r="F430" s="18"/>
      <c r="G430" s="18">
        <f t="shared" si="25"/>
        <v>0</v>
      </c>
    </row>
    <row r="431" spans="1:7" ht="12.75">
      <c r="A431" s="5">
        <v>345</v>
      </c>
      <c r="B431" s="5" t="s">
        <v>65</v>
      </c>
      <c r="C431" s="27" t="s">
        <v>95</v>
      </c>
      <c r="D431" s="18" t="s">
        <v>31</v>
      </c>
      <c r="E431" s="18">
        <v>1450</v>
      </c>
      <c r="F431" s="18"/>
      <c r="G431" s="18">
        <f t="shared" si="25"/>
        <v>0</v>
      </c>
    </row>
    <row r="432" spans="1:7" ht="12.75">
      <c r="A432" s="5">
        <v>346</v>
      </c>
      <c r="B432" s="5" t="s">
        <v>65</v>
      </c>
      <c r="C432" s="27" t="s">
        <v>96</v>
      </c>
      <c r="D432" s="18" t="s">
        <v>22</v>
      </c>
      <c r="E432" s="18">
        <v>6</v>
      </c>
      <c r="F432" s="18"/>
      <c r="G432" s="18">
        <f t="shared" si="25"/>
        <v>0</v>
      </c>
    </row>
    <row r="433" spans="1:7" ht="12.75">
      <c r="A433" s="5">
        <v>347</v>
      </c>
      <c r="B433" s="5" t="s">
        <v>65</v>
      </c>
      <c r="C433" s="27" t="s">
        <v>97</v>
      </c>
      <c r="D433" s="18" t="s">
        <v>22</v>
      </c>
      <c r="E433" s="18">
        <v>40</v>
      </c>
      <c r="F433" s="18"/>
      <c r="G433" s="18">
        <f t="shared" si="25"/>
        <v>0</v>
      </c>
    </row>
    <row r="434" spans="1:7" ht="12.75">
      <c r="A434" s="5">
        <v>348</v>
      </c>
      <c r="B434" s="5" t="s">
        <v>65</v>
      </c>
      <c r="C434" s="27" t="s">
        <v>98</v>
      </c>
      <c r="D434" s="18" t="s">
        <v>22</v>
      </c>
      <c r="E434" s="18">
        <v>4</v>
      </c>
      <c r="F434" s="18"/>
      <c r="G434" s="18">
        <f t="shared" si="25"/>
        <v>0</v>
      </c>
    </row>
    <row r="435" spans="1:7" ht="12.75">
      <c r="A435" s="13"/>
      <c r="B435" s="14" t="s">
        <v>7</v>
      </c>
      <c r="C435" s="52" t="s">
        <v>775</v>
      </c>
      <c r="D435" s="13"/>
      <c r="E435" s="14"/>
      <c r="F435" s="14"/>
      <c r="G435" s="14"/>
    </row>
    <row r="436" spans="1:7" ht="12.75">
      <c r="A436" s="5">
        <v>349</v>
      </c>
      <c r="B436" s="5" t="s">
        <v>65</v>
      </c>
      <c r="C436" s="27" t="s">
        <v>99</v>
      </c>
      <c r="D436" s="18" t="s">
        <v>22</v>
      </c>
      <c r="E436" s="18">
        <v>1</v>
      </c>
      <c r="F436" s="18"/>
      <c r="G436" s="18">
        <f aca="true" t="shared" si="26" ref="G436:G457">ROUND(E436*F436,2)</f>
        <v>0</v>
      </c>
    </row>
    <row r="437" spans="1:7" ht="12.75">
      <c r="A437" s="5">
        <v>350</v>
      </c>
      <c r="B437" s="5" t="s">
        <v>65</v>
      </c>
      <c r="C437" s="27" t="s">
        <v>100</v>
      </c>
      <c r="D437" s="18" t="s">
        <v>22</v>
      </c>
      <c r="E437" s="18">
        <v>13</v>
      </c>
      <c r="F437" s="18"/>
      <c r="G437" s="18">
        <f t="shared" si="26"/>
        <v>0</v>
      </c>
    </row>
    <row r="438" spans="1:7" ht="12.75">
      <c r="A438" s="5">
        <v>351</v>
      </c>
      <c r="B438" s="5" t="s">
        <v>65</v>
      </c>
      <c r="C438" s="27" t="s">
        <v>101</v>
      </c>
      <c r="D438" s="18" t="s">
        <v>22</v>
      </c>
      <c r="E438" s="18">
        <v>11</v>
      </c>
      <c r="F438" s="18"/>
      <c r="G438" s="18">
        <f t="shared" si="26"/>
        <v>0</v>
      </c>
    </row>
    <row r="439" spans="1:7" ht="12.75">
      <c r="A439" s="5">
        <v>352</v>
      </c>
      <c r="B439" s="5" t="s">
        <v>65</v>
      </c>
      <c r="C439" s="27" t="s">
        <v>102</v>
      </c>
      <c r="D439" s="18" t="s">
        <v>22</v>
      </c>
      <c r="E439" s="18">
        <v>2</v>
      </c>
      <c r="F439" s="18"/>
      <c r="G439" s="18">
        <f t="shared" si="26"/>
        <v>0</v>
      </c>
    </row>
    <row r="440" spans="1:7" ht="12.75">
      <c r="A440" s="5">
        <v>353</v>
      </c>
      <c r="B440" s="5" t="s">
        <v>65</v>
      </c>
      <c r="C440" s="27" t="s">
        <v>103</v>
      </c>
      <c r="D440" s="18" t="s">
        <v>22</v>
      </c>
      <c r="E440" s="18">
        <v>1</v>
      </c>
      <c r="F440" s="18"/>
      <c r="G440" s="18">
        <f t="shared" si="26"/>
        <v>0</v>
      </c>
    </row>
    <row r="441" spans="1:7" ht="12.75">
      <c r="A441" s="5">
        <v>354</v>
      </c>
      <c r="B441" s="5" t="s">
        <v>65</v>
      </c>
      <c r="C441" s="27" t="s">
        <v>104</v>
      </c>
      <c r="D441" s="18" t="s">
        <v>22</v>
      </c>
      <c r="E441" s="18">
        <v>11</v>
      </c>
      <c r="F441" s="18"/>
      <c r="G441" s="18">
        <f t="shared" si="26"/>
        <v>0</v>
      </c>
    </row>
    <row r="442" spans="1:7" ht="12.75">
      <c r="A442" s="5">
        <v>355</v>
      </c>
      <c r="B442" s="5" t="s">
        <v>65</v>
      </c>
      <c r="C442" s="27" t="s">
        <v>105</v>
      </c>
      <c r="D442" s="18" t="s">
        <v>22</v>
      </c>
      <c r="E442" s="18">
        <v>11</v>
      </c>
      <c r="F442" s="18"/>
      <c r="G442" s="18">
        <f t="shared" si="26"/>
        <v>0</v>
      </c>
    </row>
    <row r="443" spans="1:7" ht="12.75">
      <c r="A443" s="5">
        <v>356</v>
      </c>
      <c r="B443" s="5" t="s">
        <v>65</v>
      </c>
      <c r="C443" s="27" t="s">
        <v>106</v>
      </c>
      <c r="D443" s="18" t="s">
        <v>54</v>
      </c>
      <c r="E443" s="18">
        <v>1</v>
      </c>
      <c r="F443" s="18"/>
      <c r="G443" s="18">
        <f t="shared" si="26"/>
        <v>0</v>
      </c>
    </row>
    <row r="444" spans="1:7" ht="22.5">
      <c r="A444" s="5">
        <v>357</v>
      </c>
      <c r="B444" s="5" t="s">
        <v>65</v>
      </c>
      <c r="C444" s="27" t="s">
        <v>107</v>
      </c>
      <c r="D444" s="18" t="s">
        <v>22</v>
      </c>
      <c r="E444" s="18">
        <v>11</v>
      </c>
      <c r="F444" s="18"/>
      <c r="G444" s="18">
        <f t="shared" si="26"/>
        <v>0</v>
      </c>
    </row>
    <row r="445" spans="1:7" ht="12.75">
      <c r="A445" s="5">
        <v>358</v>
      </c>
      <c r="B445" s="5" t="s">
        <v>65</v>
      </c>
      <c r="C445" s="27" t="s">
        <v>108</v>
      </c>
      <c r="D445" s="18" t="s">
        <v>54</v>
      </c>
      <c r="E445" s="18">
        <v>1</v>
      </c>
      <c r="F445" s="18"/>
      <c r="G445" s="18">
        <f t="shared" si="26"/>
        <v>0</v>
      </c>
    </row>
    <row r="446" spans="1:7" ht="12.75">
      <c r="A446" s="5">
        <v>359</v>
      </c>
      <c r="B446" s="5" t="s">
        <v>65</v>
      </c>
      <c r="C446" s="27" t="s">
        <v>109</v>
      </c>
      <c r="D446" s="18" t="s">
        <v>54</v>
      </c>
      <c r="E446" s="18">
        <v>1</v>
      </c>
      <c r="F446" s="18"/>
      <c r="G446" s="18">
        <f t="shared" si="26"/>
        <v>0</v>
      </c>
    </row>
    <row r="447" spans="1:7" ht="22.5">
      <c r="A447" s="5">
        <v>360</v>
      </c>
      <c r="B447" s="5" t="s">
        <v>65</v>
      </c>
      <c r="C447" s="27" t="s">
        <v>110</v>
      </c>
      <c r="D447" s="18" t="s">
        <v>22</v>
      </c>
      <c r="E447" s="18">
        <v>3</v>
      </c>
      <c r="F447" s="18"/>
      <c r="G447" s="18">
        <f t="shared" si="26"/>
        <v>0</v>
      </c>
    </row>
    <row r="448" spans="1:7" ht="22.5">
      <c r="A448" s="5">
        <v>361</v>
      </c>
      <c r="B448" s="5" t="s">
        <v>65</v>
      </c>
      <c r="C448" s="27" t="s">
        <v>111</v>
      </c>
      <c r="D448" s="18" t="s">
        <v>22</v>
      </c>
      <c r="E448" s="18">
        <v>13</v>
      </c>
      <c r="F448" s="18"/>
      <c r="G448" s="18">
        <f t="shared" si="26"/>
        <v>0</v>
      </c>
    </row>
    <row r="449" spans="1:7" ht="12.75">
      <c r="A449" s="5">
        <v>362</v>
      </c>
      <c r="B449" s="5" t="s">
        <v>65</v>
      </c>
      <c r="C449" s="27" t="s">
        <v>112</v>
      </c>
      <c r="D449" s="18" t="s">
        <v>31</v>
      </c>
      <c r="E449" s="18">
        <v>10</v>
      </c>
      <c r="F449" s="18"/>
      <c r="G449" s="18">
        <f t="shared" si="26"/>
        <v>0</v>
      </c>
    </row>
    <row r="450" spans="1:7" ht="22.5">
      <c r="A450" s="5">
        <v>363</v>
      </c>
      <c r="B450" s="5" t="s">
        <v>65</v>
      </c>
      <c r="C450" s="27" t="s">
        <v>113</v>
      </c>
      <c r="D450" s="18" t="s">
        <v>31</v>
      </c>
      <c r="E450" s="18">
        <v>120</v>
      </c>
      <c r="F450" s="18"/>
      <c r="G450" s="18">
        <f t="shared" si="26"/>
        <v>0</v>
      </c>
    </row>
    <row r="451" spans="1:7" ht="12.75">
      <c r="A451" s="5">
        <v>364</v>
      </c>
      <c r="B451" s="5" t="s">
        <v>65</v>
      </c>
      <c r="C451" s="27" t="s">
        <v>114</v>
      </c>
      <c r="D451" s="18" t="s">
        <v>54</v>
      </c>
      <c r="E451" s="18">
        <v>4</v>
      </c>
      <c r="F451" s="18"/>
      <c r="G451" s="18">
        <f t="shared" si="26"/>
        <v>0</v>
      </c>
    </row>
    <row r="452" spans="1:7" ht="12.75">
      <c r="A452" s="5">
        <v>365</v>
      </c>
      <c r="B452" s="5" t="s">
        <v>65</v>
      </c>
      <c r="C452" s="27" t="s">
        <v>115</v>
      </c>
      <c r="D452" s="18" t="s">
        <v>22</v>
      </c>
      <c r="E452" s="18">
        <v>4</v>
      </c>
      <c r="F452" s="18"/>
      <c r="G452" s="18">
        <f t="shared" si="26"/>
        <v>0</v>
      </c>
    </row>
    <row r="453" spans="1:7" ht="22.5">
      <c r="A453" s="5">
        <v>366</v>
      </c>
      <c r="B453" s="5" t="s">
        <v>65</v>
      </c>
      <c r="C453" s="27" t="s">
        <v>116</v>
      </c>
      <c r="D453" s="18" t="s">
        <v>22</v>
      </c>
      <c r="E453" s="18">
        <v>4</v>
      </c>
      <c r="F453" s="18"/>
      <c r="G453" s="18">
        <f t="shared" si="26"/>
        <v>0</v>
      </c>
    </row>
    <row r="454" spans="1:7" ht="12.75">
      <c r="A454" s="5">
        <v>367</v>
      </c>
      <c r="B454" s="5" t="s">
        <v>65</v>
      </c>
      <c r="C454" s="27" t="s">
        <v>117</v>
      </c>
      <c r="D454" s="18" t="s">
        <v>22</v>
      </c>
      <c r="E454" s="18">
        <v>4</v>
      </c>
      <c r="F454" s="18"/>
      <c r="G454" s="18">
        <f t="shared" si="26"/>
        <v>0</v>
      </c>
    </row>
    <row r="455" spans="1:7" ht="12.75">
      <c r="A455" s="5">
        <v>368</v>
      </c>
      <c r="B455" s="5" t="s">
        <v>65</v>
      </c>
      <c r="C455" s="27" t="s">
        <v>118</v>
      </c>
      <c r="D455" s="44" t="s">
        <v>54</v>
      </c>
      <c r="E455" s="18">
        <v>1</v>
      </c>
      <c r="F455" s="18"/>
      <c r="G455" s="18">
        <f t="shared" si="26"/>
        <v>0</v>
      </c>
    </row>
    <row r="456" spans="1:7" ht="22.5">
      <c r="A456" s="5">
        <v>369</v>
      </c>
      <c r="B456" s="5" t="s">
        <v>65</v>
      </c>
      <c r="C456" s="27" t="s">
        <v>119</v>
      </c>
      <c r="D456" s="44" t="s">
        <v>54</v>
      </c>
      <c r="E456" s="18">
        <v>1</v>
      </c>
      <c r="F456" s="18"/>
      <c r="G456" s="18">
        <f t="shared" si="26"/>
        <v>0</v>
      </c>
    </row>
    <row r="457" spans="1:7" ht="12.75">
      <c r="A457" s="5">
        <v>370</v>
      </c>
      <c r="B457" s="5" t="s">
        <v>65</v>
      </c>
      <c r="C457" s="27" t="s">
        <v>120</v>
      </c>
      <c r="D457" s="18" t="s">
        <v>54</v>
      </c>
      <c r="E457" s="18">
        <v>1</v>
      </c>
      <c r="F457" s="18"/>
      <c r="G457" s="18">
        <f t="shared" si="26"/>
        <v>0</v>
      </c>
    </row>
    <row r="458" spans="1:7" ht="12.75">
      <c r="A458" s="45"/>
      <c r="B458" s="45"/>
      <c r="C458" s="55" t="s">
        <v>776</v>
      </c>
      <c r="D458" s="45"/>
      <c r="E458" s="45"/>
      <c r="F458" s="47"/>
      <c r="G458" s="47">
        <f>SUM(G400:G416)+SUM(G418:G427)+SUM(G429:G434)+SUM(G436:G457)</f>
        <v>0</v>
      </c>
    </row>
    <row r="459" spans="1:7" ht="12.75">
      <c r="A459" s="10"/>
      <c r="B459" s="11" t="s">
        <v>7</v>
      </c>
      <c r="C459" s="51" t="s">
        <v>777</v>
      </c>
      <c r="D459" s="10"/>
      <c r="E459" s="10"/>
      <c r="F459" s="10"/>
      <c r="G459" s="10"/>
    </row>
    <row r="460" spans="1:7" ht="12.75">
      <c r="A460" s="13"/>
      <c r="B460" s="14" t="s">
        <v>7</v>
      </c>
      <c r="C460" s="52" t="s">
        <v>778</v>
      </c>
      <c r="D460" s="13"/>
      <c r="E460" s="13"/>
      <c r="F460" s="13"/>
      <c r="G460" s="13"/>
    </row>
    <row r="461" spans="1:7" ht="22.5">
      <c r="A461" s="13"/>
      <c r="B461" s="14" t="s">
        <v>7</v>
      </c>
      <c r="C461" s="52" t="s">
        <v>779</v>
      </c>
      <c r="D461" s="13"/>
      <c r="E461" s="13"/>
      <c r="F461" s="13"/>
      <c r="G461" s="13"/>
    </row>
    <row r="462" spans="1:7" ht="67.5">
      <c r="A462" s="5">
        <v>371</v>
      </c>
      <c r="B462" s="5" t="s">
        <v>373</v>
      </c>
      <c r="C462" s="27" t="s">
        <v>374</v>
      </c>
      <c r="D462" s="18" t="s">
        <v>12</v>
      </c>
      <c r="E462" s="18">
        <v>870.14</v>
      </c>
      <c r="F462" s="18"/>
      <c r="G462" s="18">
        <f>ROUND(E462*F462,2)</f>
        <v>0</v>
      </c>
    </row>
    <row r="463" spans="1:7" ht="12.75">
      <c r="A463" s="5">
        <v>372</v>
      </c>
      <c r="B463" s="5" t="s">
        <v>373</v>
      </c>
      <c r="C463" s="27" t="s">
        <v>375</v>
      </c>
      <c r="D463" s="18" t="s">
        <v>12</v>
      </c>
      <c r="E463" s="18">
        <v>381.98</v>
      </c>
      <c r="F463" s="18"/>
      <c r="G463" s="18">
        <f>ROUND(E463*F463,2)</f>
        <v>0</v>
      </c>
    </row>
    <row r="464" spans="1:7" ht="22.5">
      <c r="A464" s="5">
        <v>373</v>
      </c>
      <c r="B464" s="5" t="s">
        <v>373</v>
      </c>
      <c r="C464" s="27" t="s">
        <v>376</v>
      </c>
      <c r="D464" s="18" t="s">
        <v>22</v>
      </c>
      <c r="E464" s="18">
        <v>13</v>
      </c>
      <c r="F464" s="18"/>
      <c r="G464" s="18">
        <f>ROUND(E464*F464,2)</f>
        <v>0</v>
      </c>
    </row>
    <row r="465" spans="1:7" ht="12.75">
      <c r="A465" s="13"/>
      <c r="B465" s="14" t="s">
        <v>7</v>
      </c>
      <c r="C465" s="52" t="s">
        <v>780</v>
      </c>
      <c r="D465" s="14"/>
      <c r="E465" s="14"/>
      <c r="F465" s="14"/>
      <c r="G465" s="14"/>
    </row>
    <row r="466" spans="1:7" ht="12.75">
      <c r="A466" s="5">
        <v>374</v>
      </c>
      <c r="B466" s="5" t="s">
        <v>373</v>
      </c>
      <c r="C466" s="27" t="s">
        <v>377</v>
      </c>
      <c r="D466" s="18" t="s">
        <v>22</v>
      </c>
      <c r="E466" s="18">
        <v>1</v>
      </c>
      <c r="F466" s="18"/>
      <c r="G466" s="18">
        <f aca="true" t="shared" si="27" ref="G466:G473">ROUND(E466*F466,2)</f>
        <v>0</v>
      </c>
    </row>
    <row r="467" spans="1:7" ht="12.75">
      <c r="A467" s="5">
        <v>375</v>
      </c>
      <c r="B467" s="5" t="s">
        <v>373</v>
      </c>
      <c r="C467" s="27" t="s">
        <v>378</v>
      </c>
      <c r="D467" s="18" t="s">
        <v>22</v>
      </c>
      <c r="E467" s="18">
        <v>1</v>
      </c>
      <c r="F467" s="18"/>
      <c r="G467" s="18">
        <f t="shared" si="27"/>
        <v>0</v>
      </c>
    </row>
    <row r="468" spans="1:7" ht="12.75">
      <c r="A468" s="5">
        <v>376</v>
      </c>
      <c r="B468" s="5" t="s">
        <v>373</v>
      </c>
      <c r="C468" s="27" t="s">
        <v>379</v>
      </c>
      <c r="D468" s="18" t="s">
        <v>11</v>
      </c>
      <c r="E468" s="18">
        <v>0.07</v>
      </c>
      <c r="F468" s="18"/>
      <c r="G468" s="18">
        <f t="shared" si="27"/>
        <v>0</v>
      </c>
    </row>
    <row r="469" spans="1:7" ht="12.75">
      <c r="A469" s="5">
        <v>377</v>
      </c>
      <c r="B469" s="5" t="s">
        <v>373</v>
      </c>
      <c r="C469" s="27" t="s">
        <v>380</v>
      </c>
      <c r="D469" s="18" t="s">
        <v>381</v>
      </c>
      <c r="E469" s="18">
        <v>0.05</v>
      </c>
      <c r="F469" s="18"/>
      <c r="G469" s="18">
        <f t="shared" si="27"/>
        <v>0</v>
      </c>
    </row>
    <row r="470" spans="1:7" ht="12.75">
      <c r="A470" s="5">
        <v>378</v>
      </c>
      <c r="B470" s="5" t="s">
        <v>373</v>
      </c>
      <c r="C470" s="27" t="s">
        <v>382</v>
      </c>
      <c r="D470" s="18" t="s">
        <v>381</v>
      </c>
      <c r="E470" s="18">
        <v>0.06</v>
      </c>
      <c r="F470" s="18"/>
      <c r="G470" s="18">
        <f t="shared" si="27"/>
        <v>0</v>
      </c>
    </row>
    <row r="471" spans="1:7" ht="12.75">
      <c r="A471" s="5">
        <v>379</v>
      </c>
      <c r="B471" s="5" t="s">
        <v>373</v>
      </c>
      <c r="C471" s="27" t="s">
        <v>383</v>
      </c>
      <c r="D471" s="18" t="s">
        <v>359</v>
      </c>
      <c r="E471" s="18">
        <v>0.008</v>
      </c>
      <c r="F471" s="18"/>
      <c r="G471" s="18">
        <f t="shared" si="27"/>
        <v>0</v>
      </c>
    </row>
    <row r="472" spans="1:7" ht="12.75">
      <c r="A472" s="5">
        <v>380</v>
      </c>
      <c r="B472" s="5" t="s">
        <v>373</v>
      </c>
      <c r="C472" s="27" t="s">
        <v>384</v>
      </c>
      <c r="D472" s="18" t="s">
        <v>359</v>
      </c>
      <c r="E472" s="18">
        <v>0.005</v>
      </c>
      <c r="F472" s="18"/>
      <c r="G472" s="18">
        <f t="shared" si="27"/>
        <v>0</v>
      </c>
    </row>
    <row r="473" spans="1:7" ht="22.5">
      <c r="A473" s="5">
        <v>381</v>
      </c>
      <c r="B473" s="5" t="s">
        <v>373</v>
      </c>
      <c r="C473" s="27" t="s">
        <v>385</v>
      </c>
      <c r="D473" s="18" t="s">
        <v>12</v>
      </c>
      <c r="E473" s="18">
        <v>3.718</v>
      </c>
      <c r="F473" s="18"/>
      <c r="G473" s="18">
        <f t="shared" si="27"/>
        <v>0</v>
      </c>
    </row>
    <row r="474" spans="1:7" ht="12.75">
      <c r="A474" s="13"/>
      <c r="B474" s="14" t="s">
        <v>7</v>
      </c>
      <c r="C474" s="52" t="s">
        <v>781</v>
      </c>
      <c r="D474" s="14"/>
      <c r="E474" s="14"/>
      <c r="F474" s="14"/>
      <c r="G474" s="14"/>
    </row>
    <row r="475" spans="1:7" ht="12.75">
      <c r="A475" s="70"/>
      <c r="B475" s="70"/>
      <c r="C475" s="30" t="s">
        <v>386</v>
      </c>
      <c r="D475" s="18"/>
      <c r="E475" s="18"/>
      <c r="F475" s="18"/>
      <c r="G475" s="18"/>
    </row>
    <row r="476" spans="1:7" ht="22.5">
      <c r="A476" s="5">
        <v>382</v>
      </c>
      <c r="B476" s="5" t="s">
        <v>373</v>
      </c>
      <c r="C476" s="27" t="s">
        <v>387</v>
      </c>
      <c r="D476" s="18" t="s">
        <v>22</v>
      </c>
      <c r="E476" s="18">
        <v>1</v>
      </c>
      <c r="F476" s="18"/>
      <c r="G476" s="18">
        <f>ROUND(E476*F476,2)</f>
        <v>0</v>
      </c>
    </row>
    <row r="477" spans="1:7" ht="22.5">
      <c r="A477" s="5">
        <v>383</v>
      </c>
      <c r="B477" s="5" t="s">
        <v>373</v>
      </c>
      <c r="C477" s="27" t="s">
        <v>388</v>
      </c>
      <c r="D477" s="18" t="s">
        <v>22</v>
      </c>
      <c r="E477" s="18">
        <v>1</v>
      </c>
      <c r="F477" s="18"/>
      <c r="G477" s="18">
        <f>ROUND(E477*F477,2)</f>
        <v>0</v>
      </c>
    </row>
    <row r="478" spans="1:7" ht="12.75">
      <c r="A478" s="70"/>
      <c r="B478" s="70"/>
      <c r="C478" s="30" t="s">
        <v>389</v>
      </c>
      <c r="D478" s="18"/>
      <c r="E478" s="18"/>
      <c r="F478" s="18"/>
      <c r="G478" s="18"/>
    </row>
    <row r="479" spans="1:7" ht="12.75">
      <c r="A479" s="5">
        <v>384</v>
      </c>
      <c r="B479" s="5" t="s">
        <v>373</v>
      </c>
      <c r="C479" s="27" t="s">
        <v>390</v>
      </c>
      <c r="D479" s="18" t="s">
        <v>12</v>
      </c>
      <c r="E479" s="18">
        <v>69.4</v>
      </c>
      <c r="F479" s="18"/>
      <c r="G479" s="18">
        <f>ROUND(E479*F479,2)</f>
        <v>0</v>
      </c>
    </row>
    <row r="480" spans="1:7" ht="22.5">
      <c r="A480" s="5">
        <v>385</v>
      </c>
      <c r="B480" s="5" t="s">
        <v>373</v>
      </c>
      <c r="C480" s="27" t="s">
        <v>391</v>
      </c>
      <c r="D480" s="18" t="s">
        <v>12</v>
      </c>
      <c r="E480" s="18">
        <v>69.4</v>
      </c>
      <c r="F480" s="18"/>
      <c r="G480" s="18">
        <f>ROUND(E480*F480,2)</f>
        <v>0</v>
      </c>
    </row>
    <row r="481" spans="1:7" ht="12.75">
      <c r="A481" s="70"/>
      <c r="B481" s="70"/>
      <c r="C481" s="30" t="s">
        <v>392</v>
      </c>
      <c r="D481" s="18"/>
      <c r="E481" s="18"/>
      <c r="F481" s="18"/>
      <c r="G481" s="18"/>
    </row>
    <row r="482" spans="1:7" ht="12.75">
      <c r="A482" s="5">
        <v>386</v>
      </c>
      <c r="B482" s="5" t="s">
        <v>373</v>
      </c>
      <c r="C482" s="27" t="s">
        <v>393</v>
      </c>
      <c r="D482" s="18" t="s">
        <v>12</v>
      </c>
      <c r="E482" s="18">
        <v>76</v>
      </c>
      <c r="F482" s="18"/>
      <c r="G482" s="18">
        <f>ROUND(E482*F482,2)</f>
        <v>0</v>
      </c>
    </row>
    <row r="483" spans="1:7" ht="12.75">
      <c r="A483" s="5">
        <v>387</v>
      </c>
      <c r="B483" s="5" t="s">
        <v>373</v>
      </c>
      <c r="C483" s="27" t="s">
        <v>390</v>
      </c>
      <c r="D483" s="18" t="s">
        <v>12</v>
      </c>
      <c r="E483" s="18">
        <v>76</v>
      </c>
      <c r="F483" s="18"/>
      <c r="G483" s="18">
        <f>ROUND(E483*F483,2)</f>
        <v>0</v>
      </c>
    </row>
    <row r="484" spans="1:7" ht="22.5">
      <c r="A484" s="5">
        <v>388</v>
      </c>
      <c r="B484" s="5" t="s">
        <v>373</v>
      </c>
      <c r="C484" s="27" t="s">
        <v>391</v>
      </c>
      <c r="D484" s="18" t="s">
        <v>12</v>
      </c>
      <c r="E484" s="18">
        <v>76</v>
      </c>
      <c r="F484" s="18"/>
      <c r="G484" s="18">
        <f>ROUND(E484*F484,2)</f>
        <v>0</v>
      </c>
    </row>
    <row r="485" spans="1:7" ht="12.75">
      <c r="A485" s="13"/>
      <c r="B485" s="14" t="s">
        <v>7</v>
      </c>
      <c r="C485" s="52" t="s">
        <v>782</v>
      </c>
      <c r="D485" s="14"/>
      <c r="E485" s="14"/>
      <c r="F485" s="14"/>
      <c r="G485" s="14"/>
    </row>
    <row r="486" spans="1:7" ht="12.75">
      <c r="A486" s="70"/>
      <c r="B486" s="70"/>
      <c r="C486" s="30" t="s">
        <v>394</v>
      </c>
      <c r="D486" s="18"/>
      <c r="E486" s="18"/>
      <c r="F486" s="18"/>
      <c r="G486" s="18"/>
    </row>
    <row r="487" spans="1:7" ht="12.75">
      <c r="A487" s="5">
        <v>389</v>
      </c>
      <c r="B487" s="5" t="s">
        <v>373</v>
      </c>
      <c r="C487" s="27" t="s">
        <v>395</v>
      </c>
      <c r="D487" s="18" t="s">
        <v>22</v>
      </c>
      <c r="E487" s="18">
        <v>32</v>
      </c>
      <c r="F487" s="18"/>
      <c r="G487" s="18">
        <f>ROUND(E487*F487,2)</f>
        <v>0</v>
      </c>
    </row>
    <row r="488" spans="1:7" ht="12.75">
      <c r="A488" s="5">
        <v>390</v>
      </c>
      <c r="B488" s="5" t="s">
        <v>373</v>
      </c>
      <c r="C488" s="27" t="s">
        <v>396</v>
      </c>
      <c r="D488" s="18" t="s">
        <v>22</v>
      </c>
      <c r="E488" s="18">
        <v>32</v>
      </c>
      <c r="F488" s="18"/>
      <c r="G488" s="18">
        <f>ROUND(E488*F488,2)</f>
        <v>0</v>
      </c>
    </row>
    <row r="489" spans="1:7" ht="12.75">
      <c r="A489" s="70"/>
      <c r="B489" s="70"/>
      <c r="C489" s="30" t="s">
        <v>397</v>
      </c>
      <c r="D489" s="18"/>
      <c r="E489" s="18"/>
      <c r="F489" s="18"/>
      <c r="G489" s="18"/>
    </row>
    <row r="490" spans="1:7" ht="12.75">
      <c r="A490" s="5">
        <v>391</v>
      </c>
      <c r="B490" s="5" t="s">
        <v>373</v>
      </c>
      <c r="C490" s="27" t="s">
        <v>398</v>
      </c>
      <c r="D490" s="18" t="s">
        <v>12</v>
      </c>
      <c r="E490" s="18">
        <v>48.4</v>
      </c>
      <c r="F490" s="18"/>
      <c r="G490" s="18">
        <f>ROUND(E490*F490,2)</f>
        <v>0</v>
      </c>
    </row>
    <row r="491" spans="1:7" ht="12.75">
      <c r="A491" s="5">
        <v>392</v>
      </c>
      <c r="B491" s="5" t="s">
        <v>373</v>
      </c>
      <c r="C491" s="27" t="s">
        <v>399</v>
      </c>
      <c r="D491" s="18" t="s">
        <v>12</v>
      </c>
      <c r="E491" s="18">
        <v>48.4</v>
      </c>
      <c r="F491" s="18"/>
      <c r="G491" s="18">
        <f>ROUND(E491*F491,2)</f>
        <v>0</v>
      </c>
    </row>
    <row r="492" spans="1:7" ht="12.75">
      <c r="A492" s="13"/>
      <c r="B492" s="14" t="s">
        <v>7</v>
      </c>
      <c r="C492" s="52" t="s">
        <v>783</v>
      </c>
      <c r="D492" s="14"/>
      <c r="E492" s="14"/>
      <c r="F492" s="14"/>
      <c r="G492" s="14"/>
    </row>
    <row r="493" spans="1:7" ht="22.5">
      <c r="A493" s="5">
        <v>393</v>
      </c>
      <c r="B493" s="5" t="s">
        <v>373</v>
      </c>
      <c r="C493" s="27" t="s">
        <v>400</v>
      </c>
      <c r="D493" s="18" t="s">
        <v>54</v>
      </c>
      <c r="E493" s="18">
        <v>1</v>
      </c>
      <c r="F493" s="18"/>
      <c r="G493" s="18">
        <f>ROUND(E493*F493,2)</f>
        <v>0</v>
      </c>
    </row>
    <row r="494" spans="1:7" ht="12.75">
      <c r="A494" s="13"/>
      <c r="B494" s="14" t="s">
        <v>7</v>
      </c>
      <c r="C494" s="52" t="s">
        <v>784</v>
      </c>
      <c r="D494" s="14"/>
      <c r="E494" s="14"/>
      <c r="F494" s="14"/>
      <c r="G494" s="14"/>
    </row>
    <row r="495" spans="1:7" ht="33.75">
      <c r="A495" s="5">
        <v>394</v>
      </c>
      <c r="B495" s="5" t="s">
        <v>373</v>
      </c>
      <c r="C495" s="27" t="s">
        <v>401</v>
      </c>
      <c r="D495" s="18" t="s">
        <v>11</v>
      </c>
      <c r="E495" s="18">
        <v>809.235</v>
      </c>
      <c r="F495" s="18"/>
      <c r="G495" s="18">
        <f>ROUND(E495*F495,2)</f>
        <v>0</v>
      </c>
    </row>
    <row r="496" spans="1:7" ht="12.75">
      <c r="A496" s="13"/>
      <c r="B496" s="14" t="s">
        <v>7</v>
      </c>
      <c r="C496" s="52" t="s">
        <v>785</v>
      </c>
      <c r="D496" s="14"/>
      <c r="E496" s="14"/>
      <c r="F496" s="14"/>
      <c r="G496" s="14"/>
    </row>
    <row r="497" spans="1:7" ht="33.75">
      <c r="A497" s="5">
        <v>395</v>
      </c>
      <c r="B497" s="5" t="s">
        <v>373</v>
      </c>
      <c r="C497" s="27" t="s">
        <v>402</v>
      </c>
      <c r="D497" s="18" t="s">
        <v>22</v>
      </c>
      <c r="E497" s="18">
        <v>14</v>
      </c>
      <c r="F497" s="18"/>
      <c r="G497" s="18">
        <f>ROUND(E497*F497,2)</f>
        <v>0</v>
      </c>
    </row>
    <row r="498" spans="1:7" ht="12.75">
      <c r="A498" s="13"/>
      <c r="B498" s="14" t="s">
        <v>7</v>
      </c>
      <c r="C498" s="52" t="s">
        <v>786</v>
      </c>
      <c r="D498" s="14"/>
      <c r="E498" s="14"/>
      <c r="F498" s="14"/>
      <c r="G498" s="14"/>
    </row>
    <row r="499" spans="1:7" ht="12.75">
      <c r="A499" s="13"/>
      <c r="B499" s="14" t="s">
        <v>7</v>
      </c>
      <c r="C499" s="52" t="s">
        <v>787</v>
      </c>
      <c r="D499" s="14"/>
      <c r="E499" s="14"/>
      <c r="F499" s="14"/>
      <c r="G499" s="14"/>
    </row>
    <row r="500" spans="1:7" ht="12.75">
      <c r="A500" s="5">
        <v>396</v>
      </c>
      <c r="B500" s="5" t="s">
        <v>373</v>
      </c>
      <c r="C500" s="27" t="s">
        <v>403</v>
      </c>
      <c r="D500" s="18" t="s">
        <v>22</v>
      </c>
      <c r="E500" s="18">
        <v>14</v>
      </c>
      <c r="F500" s="18"/>
      <c r="G500" s="18">
        <f aca="true" t="shared" si="28" ref="G500:G507">ROUND(E500*F500,2)</f>
        <v>0</v>
      </c>
    </row>
    <row r="501" spans="1:7" ht="56.25">
      <c r="A501" s="5">
        <v>397</v>
      </c>
      <c r="B501" s="5" t="s">
        <v>373</v>
      </c>
      <c r="C501" s="27" t="s">
        <v>404</v>
      </c>
      <c r="D501" s="18" t="s">
        <v>22</v>
      </c>
      <c r="E501" s="18">
        <v>3</v>
      </c>
      <c r="F501" s="18"/>
      <c r="G501" s="18">
        <f t="shared" si="28"/>
        <v>0</v>
      </c>
    </row>
    <row r="502" spans="1:7" ht="56.25">
      <c r="A502" s="5">
        <v>398</v>
      </c>
      <c r="B502" s="5" t="s">
        <v>373</v>
      </c>
      <c r="C502" s="27" t="s">
        <v>405</v>
      </c>
      <c r="D502" s="18" t="s">
        <v>22</v>
      </c>
      <c r="E502" s="18">
        <v>3</v>
      </c>
      <c r="F502" s="18"/>
      <c r="G502" s="18">
        <f t="shared" si="28"/>
        <v>0</v>
      </c>
    </row>
    <row r="503" spans="1:7" ht="67.5">
      <c r="A503" s="5">
        <v>399</v>
      </c>
      <c r="B503" s="5" t="s">
        <v>373</v>
      </c>
      <c r="C503" s="27" t="s">
        <v>406</v>
      </c>
      <c r="D503" s="18" t="s">
        <v>22</v>
      </c>
      <c r="E503" s="18">
        <v>1</v>
      </c>
      <c r="F503" s="18"/>
      <c r="G503" s="18">
        <f t="shared" si="28"/>
        <v>0</v>
      </c>
    </row>
    <row r="504" spans="1:7" ht="56.25">
      <c r="A504" s="5">
        <v>400</v>
      </c>
      <c r="B504" s="5" t="s">
        <v>373</v>
      </c>
      <c r="C504" s="27" t="s">
        <v>407</v>
      </c>
      <c r="D504" s="18" t="s">
        <v>22</v>
      </c>
      <c r="E504" s="18">
        <v>3</v>
      </c>
      <c r="F504" s="18"/>
      <c r="G504" s="18">
        <f t="shared" si="28"/>
        <v>0</v>
      </c>
    </row>
    <row r="505" spans="1:7" ht="56.25">
      <c r="A505" s="5">
        <v>401</v>
      </c>
      <c r="B505" s="5" t="s">
        <v>373</v>
      </c>
      <c r="C505" s="27" t="s">
        <v>408</v>
      </c>
      <c r="D505" s="18" t="s">
        <v>22</v>
      </c>
      <c r="E505" s="18">
        <v>1</v>
      </c>
      <c r="F505" s="18"/>
      <c r="G505" s="18">
        <f t="shared" si="28"/>
        <v>0</v>
      </c>
    </row>
    <row r="506" spans="1:7" ht="56.25">
      <c r="A506" s="5">
        <v>402</v>
      </c>
      <c r="B506" s="5" t="s">
        <v>373</v>
      </c>
      <c r="C506" s="27" t="s">
        <v>409</v>
      </c>
      <c r="D506" s="18" t="s">
        <v>22</v>
      </c>
      <c r="E506" s="18">
        <v>3</v>
      </c>
      <c r="F506" s="18"/>
      <c r="G506" s="18">
        <f t="shared" si="28"/>
        <v>0</v>
      </c>
    </row>
    <row r="507" spans="1:7" ht="33.75">
      <c r="A507" s="5">
        <v>403</v>
      </c>
      <c r="B507" s="5" t="s">
        <v>373</v>
      </c>
      <c r="C507" s="27" t="s">
        <v>410</v>
      </c>
      <c r="D507" s="18" t="s">
        <v>22</v>
      </c>
      <c r="E507" s="18">
        <v>14</v>
      </c>
      <c r="F507" s="18"/>
      <c r="G507" s="18">
        <f t="shared" si="28"/>
        <v>0</v>
      </c>
    </row>
    <row r="508" spans="1:7" ht="12.75">
      <c r="A508" s="13"/>
      <c r="B508" s="14" t="s">
        <v>7</v>
      </c>
      <c r="C508" s="52" t="s">
        <v>788</v>
      </c>
      <c r="D508" s="14"/>
      <c r="E508" s="14"/>
      <c r="F508" s="14"/>
      <c r="G508" s="14"/>
    </row>
    <row r="509" spans="1:7" ht="22.5">
      <c r="A509" s="5">
        <v>404</v>
      </c>
      <c r="B509" s="5" t="s">
        <v>373</v>
      </c>
      <c r="C509" s="27" t="s">
        <v>411</v>
      </c>
      <c r="D509" s="18" t="s">
        <v>22</v>
      </c>
      <c r="E509" s="18">
        <v>876</v>
      </c>
      <c r="F509" s="18"/>
      <c r="G509" s="18">
        <f>ROUND(E509*F509,2)</f>
        <v>0</v>
      </c>
    </row>
    <row r="510" spans="1:7" ht="22.5">
      <c r="A510" s="5">
        <v>405</v>
      </c>
      <c r="B510" s="5" t="s">
        <v>373</v>
      </c>
      <c r="C510" s="27" t="s">
        <v>412</v>
      </c>
      <c r="D510" s="18" t="s">
        <v>22</v>
      </c>
      <c r="E510" s="18">
        <v>52</v>
      </c>
      <c r="F510" s="18"/>
      <c r="G510" s="18">
        <f>ROUND(E510*F510,2)</f>
        <v>0</v>
      </c>
    </row>
    <row r="511" spans="1:7" ht="12.75">
      <c r="A511" s="13"/>
      <c r="B511" s="14" t="s">
        <v>7</v>
      </c>
      <c r="C511" s="52" t="s">
        <v>789</v>
      </c>
      <c r="D511" s="14"/>
      <c r="E511" s="14"/>
      <c r="F511" s="14"/>
      <c r="G511" s="14"/>
    </row>
    <row r="512" spans="1:7" ht="22.5">
      <c r="A512" s="5">
        <v>406</v>
      </c>
      <c r="B512" s="5" t="s">
        <v>373</v>
      </c>
      <c r="C512" s="27" t="s">
        <v>413</v>
      </c>
      <c r="D512" s="18" t="s">
        <v>12</v>
      </c>
      <c r="E512" s="18">
        <v>4</v>
      </c>
      <c r="F512" s="18"/>
      <c r="G512" s="18">
        <f aca="true" t="shared" si="29" ref="G512:G575">ROUND(E512*F512,2)</f>
        <v>0</v>
      </c>
    </row>
    <row r="513" spans="1:7" ht="22.5">
      <c r="A513" s="5">
        <v>407</v>
      </c>
      <c r="B513" s="5" t="s">
        <v>373</v>
      </c>
      <c r="C513" s="27" t="s">
        <v>414</v>
      </c>
      <c r="D513" s="18" t="s">
        <v>12</v>
      </c>
      <c r="E513" s="18">
        <v>2.333</v>
      </c>
      <c r="F513" s="18"/>
      <c r="G513" s="18">
        <f t="shared" si="29"/>
        <v>0</v>
      </c>
    </row>
    <row r="514" spans="1:7" ht="22.5">
      <c r="A514" s="5">
        <v>408</v>
      </c>
      <c r="B514" s="5" t="s">
        <v>373</v>
      </c>
      <c r="C514" s="27" t="s">
        <v>415</v>
      </c>
      <c r="D514" s="18" t="s">
        <v>12</v>
      </c>
      <c r="E514" s="18">
        <v>2.333</v>
      </c>
      <c r="F514" s="18"/>
      <c r="G514" s="18">
        <f t="shared" si="29"/>
        <v>0</v>
      </c>
    </row>
    <row r="515" spans="1:7" ht="22.5">
      <c r="A515" s="5">
        <v>409</v>
      </c>
      <c r="B515" s="5" t="s">
        <v>373</v>
      </c>
      <c r="C515" s="27" t="s">
        <v>416</v>
      </c>
      <c r="D515" s="18" t="s">
        <v>12</v>
      </c>
      <c r="E515" s="18">
        <v>1.8</v>
      </c>
      <c r="F515" s="18"/>
      <c r="G515" s="18">
        <f t="shared" si="29"/>
        <v>0</v>
      </c>
    </row>
    <row r="516" spans="1:7" ht="22.5">
      <c r="A516" s="5">
        <v>410</v>
      </c>
      <c r="B516" s="5" t="s">
        <v>373</v>
      </c>
      <c r="C516" s="27" t="s">
        <v>417</v>
      </c>
      <c r="D516" s="18" t="s">
        <v>12</v>
      </c>
      <c r="E516" s="18">
        <v>1.8</v>
      </c>
      <c r="F516" s="18"/>
      <c r="G516" s="18">
        <f t="shared" si="29"/>
        <v>0</v>
      </c>
    </row>
    <row r="517" spans="1:7" ht="12.75">
      <c r="A517" s="5">
        <v>411</v>
      </c>
      <c r="B517" s="5" t="s">
        <v>373</v>
      </c>
      <c r="C517" s="27" t="s">
        <v>418</v>
      </c>
      <c r="D517" s="18" t="s">
        <v>12</v>
      </c>
      <c r="E517" s="18">
        <v>21.2</v>
      </c>
      <c r="F517" s="18"/>
      <c r="G517" s="18">
        <f t="shared" si="29"/>
        <v>0</v>
      </c>
    </row>
    <row r="518" spans="1:7" ht="22.5">
      <c r="A518" s="5">
        <v>412</v>
      </c>
      <c r="B518" s="5" t="s">
        <v>373</v>
      </c>
      <c r="C518" s="27" t="s">
        <v>419</v>
      </c>
      <c r="D518" s="18" t="s">
        <v>12</v>
      </c>
      <c r="E518" s="18">
        <v>17.8</v>
      </c>
      <c r="F518" s="18"/>
      <c r="G518" s="18">
        <f t="shared" si="29"/>
        <v>0</v>
      </c>
    </row>
    <row r="519" spans="1:7" ht="22.5">
      <c r="A519" s="5">
        <v>413</v>
      </c>
      <c r="B519" s="5" t="s">
        <v>373</v>
      </c>
      <c r="C519" s="27" t="s">
        <v>420</v>
      </c>
      <c r="D519" s="18" t="s">
        <v>12</v>
      </c>
      <c r="E519" s="18">
        <v>1.2</v>
      </c>
      <c r="F519" s="18"/>
      <c r="G519" s="18">
        <f t="shared" si="29"/>
        <v>0</v>
      </c>
    </row>
    <row r="520" spans="1:7" ht="22.5">
      <c r="A520" s="5">
        <v>414</v>
      </c>
      <c r="B520" s="5" t="s">
        <v>373</v>
      </c>
      <c r="C520" s="27" t="s">
        <v>421</v>
      </c>
      <c r="D520" s="18" t="s">
        <v>12</v>
      </c>
      <c r="E520" s="18">
        <v>21.2</v>
      </c>
      <c r="F520" s="18"/>
      <c r="G520" s="18">
        <f t="shared" si="29"/>
        <v>0</v>
      </c>
    </row>
    <row r="521" spans="1:7" ht="22.5">
      <c r="A521" s="5">
        <v>415</v>
      </c>
      <c r="B521" s="5" t="s">
        <v>373</v>
      </c>
      <c r="C521" s="27" t="s">
        <v>422</v>
      </c>
      <c r="D521" s="18" t="s">
        <v>12</v>
      </c>
      <c r="E521" s="18">
        <v>6.2</v>
      </c>
      <c r="F521" s="18"/>
      <c r="G521" s="18">
        <f t="shared" si="29"/>
        <v>0</v>
      </c>
    </row>
    <row r="522" spans="1:7" ht="22.5">
      <c r="A522" s="5">
        <v>416</v>
      </c>
      <c r="B522" s="5" t="s">
        <v>373</v>
      </c>
      <c r="C522" s="27" t="s">
        <v>423</v>
      </c>
      <c r="D522" s="18" t="s">
        <v>12</v>
      </c>
      <c r="E522" s="18">
        <v>12.2</v>
      </c>
      <c r="F522" s="18"/>
      <c r="G522" s="18">
        <f t="shared" si="29"/>
        <v>0</v>
      </c>
    </row>
    <row r="523" spans="1:7" ht="22.5">
      <c r="A523" s="5">
        <v>417</v>
      </c>
      <c r="B523" s="5" t="s">
        <v>373</v>
      </c>
      <c r="C523" s="27" t="s">
        <v>424</v>
      </c>
      <c r="D523" s="18" t="s">
        <v>12</v>
      </c>
      <c r="E523" s="18">
        <v>4.4</v>
      </c>
      <c r="F523" s="18"/>
      <c r="G523" s="18">
        <f t="shared" si="29"/>
        <v>0</v>
      </c>
    </row>
    <row r="524" spans="1:7" ht="22.5">
      <c r="A524" s="5">
        <v>418</v>
      </c>
      <c r="B524" s="5" t="s">
        <v>373</v>
      </c>
      <c r="C524" s="27" t="s">
        <v>425</v>
      </c>
      <c r="D524" s="18" t="s">
        <v>12</v>
      </c>
      <c r="E524" s="18">
        <v>9.167</v>
      </c>
      <c r="F524" s="18"/>
      <c r="G524" s="18">
        <f t="shared" si="29"/>
        <v>0</v>
      </c>
    </row>
    <row r="525" spans="1:7" ht="22.5">
      <c r="A525" s="5">
        <v>419</v>
      </c>
      <c r="B525" s="5" t="s">
        <v>373</v>
      </c>
      <c r="C525" s="27" t="s">
        <v>426</v>
      </c>
      <c r="D525" s="18" t="s">
        <v>12</v>
      </c>
      <c r="E525" s="18">
        <v>8.167</v>
      </c>
      <c r="F525" s="18"/>
      <c r="G525" s="18">
        <f t="shared" si="29"/>
        <v>0</v>
      </c>
    </row>
    <row r="526" spans="1:7" ht="22.5">
      <c r="A526" s="5">
        <v>420</v>
      </c>
      <c r="B526" s="5" t="s">
        <v>373</v>
      </c>
      <c r="C526" s="27" t="s">
        <v>427</v>
      </c>
      <c r="D526" s="18" t="s">
        <v>12</v>
      </c>
      <c r="E526" s="18">
        <v>17.5</v>
      </c>
      <c r="F526" s="18"/>
      <c r="G526" s="18">
        <f t="shared" si="29"/>
        <v>0</v>
      </c>
    </row>
    <row r="527" spans="1:7" ht="22.5">
      <c r="A527" s="5">
        <v>421</v>
      </c>
      <c r="B527" s="5" t="s">
        <v>373</v>
      </c>
      <c r="C527" s="27" t="s">
        <v>428</v>
      </c>
      <c r="D527" s="18" t="s">
        <v>12</v>
      </c>
      <c r="E527" s="18">
        <v>7</v>
      </c>
      <c r="F527" s="18"/>
      <c r="G527" s="18">
        <f t="shared" si="29"/>
        <v>0</v>
      </c>
    </row>
    <row r="528" spans="1:7" ht="22.5">
      <c r="A528" s="5">
        <v>422</v>
      </c>
      <c r="B528" s="5" t="s">
        <v>373</v>
      </c>
      <c r="C528" s="27" t="s">
        <v>429</v>
      </c>
      <c r="D528" s="18" t="s">
        <v>12</v>
      </c>
      <c r="E528" s="18">
        <v>1.167</v>
      </c>
      <c r="F528" s="18"/>
      <c r="G528" s="18">
        <f t="shared" si="29"/>
        <v>0</v>
      </c>
    </row>
    <row r="529" spans="1:7" ht="22.5">
      <c r="A529" s="5">
        <v>423</v>
      </c>
      <c r="B529" s="5" t="s">
        <v>373</v>
      </c>
      <c r="C529" s="27" t="s">
        <v>430</v>
      </c>
      <c r="D529" s="18" t="s">
        <v>12</v>
      </c>
      <c r="E529" s="18">
        <v>9.667</v>
      </c>
      <c r="F529" s="18"/>
      <c r="G529" s="18">
        <f t="shared" si="29"/>
        <v>0</v>
      </c>
    </row>
    <row r="530" spans="1:7" ht="22.5">
      <c r="A530" s="5">
        <v>424</v>
      </c>
      <c r="B530" s="5" t="s">
        <v>373</v>
      </c>
      <c r="C530" s="27" t="s">
        <v>431</v>
      </c>
      <c r="D530" s="18" t="s">
        <v>12</v>
      </c>
      <c r="E530" s="18">
        <v>16.833</v>
      </c>
      <c r="F530" s="18"/>
      <c r="G530" s="18">
        <f t="shared" si="29"/>
        <v>0</v>
      </c>
    </row>
    <row r="531" spans="1:7" ht="22.5">
      <c r="A531" s="5">
        <v>425</v>
      </c>
      <c r="B531" s="5" t="s">
        <v>373</v>
      </c>
      <c r="C531" s="27" t="s">
        <v>432</v>
      </c>
      <c r="D531" s="18" t="s">
        <v>12</v>
      </c>
      <c r="E531" s="18">
        <v>8.333</v>
      </c>
      <c r="F531" s="18"/>
      <c r="G531" s="18">
        <f t="shared" si="29"/>
        <v>0</v>
      </c>
    </row>
    <row r="532" spans="1:7" ht="22.5">
      <c r="A532" s="5">
        <v>426</v>
      </c>
      <c r="B532" s="5" t="s">
        <v>373</v>
      </c>
      <c r="C532" s="27" t="s">
        <v>433</v>
      </c>
      <c r="D532" s="18" t="s">
        <v>12</v>
      </c>
      <c r="E532" s="18">
        <v>3.5</v>
      </c>
      <c r="F532" s="18"/>
      <c r="G532" s="18">
        <f t="shared" si="29"/>
        <v>0</v>
      </c>
    </row>
    <row r="533" spans="1:7" ht="22.5">
      <c r="A533" s="5">
        <v>427</v>
      </c>
      <c r="B533" s="5" t="s">
        <v>373</v>
      </c>
      <c r="C533" s="27" t="s">
        <v>434</v>
      </c>
      <c r="D533" s="18" t="s">
        <v>12</v>
      </c>
      <c r="E533" s="18">
        <v>8.167</v>
      </c>
      <c r="F533" s="18"/>
      <c r="G533" s="18">
        <f t="shared" si="29"/>
        <v>0</v>
      </c>
    </row>
    <row r="534" spans="1:7" ht="22.5">
      <c r="A534" s="5">
        <v>428</v>
      </c>
      <c r="B534" s="5" t="s">
        <v>373</v>
      </c>
      <c r="C534" s="27" t="s">
        <v>435</v>
      </c>
      <c r="D534" s="18" t="s">
        <v>12</v>
      </c>
      <c r="E534" s="18">
        <v>1.143</v>
      </c>
      <c r="F534" s="18"/>
      <c r="G534" s="18">
        <f t="shared" si="29"/>
        <v>0</v>
      </c>
    </row>
    <row r="535" spans="1:7" ht="22.5">
      <c r="A535" s="5">
        <v>429</v>
      </c>
      <c r="B535" s="5" t="s">
        <v>373</v>
      </c>
      <c r="C535" s="27" t="s">
        <v>436</v>
      </c>
      <c r="D535" s="18" t="s">
        <v>12</v>
      </c>
      <c r="E535" s="18">
        <v>3.857</v>
      </c>
      <c r="F535" s="18"/>
      <c r="G535" s="18">
        <f t="shared" si="29"/>
        <v>0</v>
      </c>
    </row>
    <row r="536" spans="1:7" ht="22.5">
      <c r="A536" s="5">
        <v>430</v>
      </c>
      <c r="B536" s="5" t="s">
        <v>373</v>
      </c>
      <c r="C536" s="27" t="s">
        <v>437</v>
      </c>
      <c r="D536" s="18" t="s">
        <v>12</v>
      </c>
      <c r="E536" s="18">
        <v>1.429</v>
      </c>
      <c r="F536" s="18"/>
      <c r="G536" s="18">
        <f t="shared" si="29"/>
        <v>0</v>
      </c>
    </row>
    <row r="537" spans="1:7" ht="22.5">
      <c r="A537" s="5">
        <v>431</v>
      </c>
      <c r="B537" s="5" t="s">
        <v>373</v>
      </c>
      <c r="C537" s="27" t="s">
        <v>438</v>
      </c>
      <c r="D537" s="18" t="s">
        <v>12</v>
      </c>
      <c r="E537" s="18">
        <v>11</v>
      </c>
      <c r="F537" s="18"/>
      <c r="G537" s="18">
        <f t="shared" si="29"/>
        <v>0</v>
      </c>
    </row>
    <row r="538" spans="1:7" ht="22.5">
      <c r="A538" s="5">
        <v>432</v>
      </c>
      <c r="B538" s="5" t="s">
        <v>373</v>
      </c>
      <c r="C538" s="27" t="s">
        <v>439</v>
      </c>
      <c r="D538" s="18" t="s">
        <v>12</v>
      </c>
      <c r="E538" s="18">
        <v>14.429</v>
      </c>
      <c r="F538" s="18"/>
      <c r="G538" s="18">
        <f t="shared" si="29"/>
        <v>0</v>
      </c>
    </row>
    <row r="539" spans="1:7" ht="22.5">
      <c r="A539" s="5">
        <v>433</v>
      </c>
      <c r="B539" s="5" t="s">
        <v>373</v>
      </c>
      <c r="C539" s="27" t="s">
        <v>440</v>
      </c>
      <c r="D539" s="18" t="s">
        <v>12</v>
      </c>
      <c r="E539" s="18">
        <v>3.857</v>
      </c>
      <c r="F539" s="18"/>
      <c r="G539" s="18">
        <f t="shared" si="29"/>
        <v>0</v>
      </c>
    </row>
    <row r="540" spans="1:7" ht="22.5">
      <c r="A540" s="5">
        <v>434</v>
      </c>
      <c r="B540" s="5" t="s">
        <v>373</v>
      </c>
      <c r="C540" s="27" t="s">
        <v>441</v>
      </c>
      <c r="D540" s="18" t="s">
        <v>12</v>
      </c>
      <c r="E540" s="18">
        <v>2</v>
      </c>
      <c r="F540" s="18"/>
      <c r="G540" s="18">
        <f t="shared" si="29"/>
        <v>0</v>
      </c>
    </row>
    <row r="541" spans="1:7" ht="22.5">
      <c r="A541" s="5">
        <v>435</v>
      </c>
      <c r="B541" s="5" t="s">
        <v>373</v>
      </c>
      <c r="C541" s="27" t="s">
        <v>442</v>
      </c>
      <c r="D541" s="18" t="s">
        <v>12</v>
      </c>
      <c r="E541" s="18">
        <v>85.857</v>
      </c>
      <c r="F541" s="18"/>
      <c r="G541" s="18">
        <f t="shared" si="29"/>
        <v>0</v>
      </c>
    </row>
    <row r="542" spans="1:7" ht="12.75">
      <c r="A542" s="5">
        <v>436</v>
      </c>
      <c r="B542" s="5" t="s">
        <v>373</v>
      </c>
      <c r="C542" s="27" t="s">
        <v>443</v>
      </c>
      <c r="D542" s="18" t="s">
        <v>12</v>
      </c>
      <c r="E542" s="18">
        <v>7.286</v>
      </c>
      <c r="F542" s="18"/>
      <c r="G542" s="18">
        <f t="shared" si="29"/>
        <v>0</v>
      </c>
    </row>
    <row r="543" spans="1:7" ht="22.5">
      <c r="A543" s="5">
        <v>437</v>
      </c>
      <c r="B543" s="5" t="s">
        <v>373</v>
      </c>
      <c r="C543" s="27" t="s">
        <v>444</v>
      </c>
      <c r="D543" s="18" t="s">
        <v>12</v>
      </c>
      <c r="E543" s="18">
        <v>1.571</v>
      </c>
      <c r="F543" s="18"/>
      <c r="G543" s="18">
        <f t="shared" si="29"/>
        <v>0</v>
      </c>
    </row>
    <row r="544" spans="1:7" ht="22.5">
      <c r="A544" s="5">
        <v>438</v>
      </c>
      <c r="B544" s="5" t="s">
        <v>373</v>
      </c>
      <c r="C544" s="27" t="s">
        <v>445</v>
      </c>
      <c r="D544" s="18" t="s">
        <v>12</v>
      </c>
      <c r="E544" s="18">
        <v>0.714</v>
      </c>
      <c r="F544" s="18"/>
      <c r="G544" s="18">
        <f t="shared" si="29"/>
        <v>0</v>
      </c>
    </row>
    <row r="545" spans="1:7" ht="22.5">
      <c r="A545" s="5">
        <v>439</v>
      </c>
      <c r="B545" s="5" t="s">
        <v>373</v>
      </c>
      <c r="C545" s="27" t="s">
        <v>446</v>
      </c>
      <c r="D545" s="18" t="s">
        <v>12</v>
      </c>
      <c r="E545" s="18">
        <v>23</v>
      </c>
      <c r="F545" s="18"/>
      <c r="G545" s="18">
        <f t="shared" si="29"/>
        <v>0</v>
      </c>
    </row>
    <row r="546" spans="1:7" ht="22.5">
      <c r="A546" s="5">
        <v>440</v>
      </c>
      <c r="B546" s="5" t="s">
        <v>373</v>
      </c>
      <c r="C546" s="27" t="s">
        <v>447</v>
      </c>
      <c r="D546" s="18" t="s">
        <v>12</v>
      </c>
      <c r="E546" s="18">
        <v>12</v>
      </c>
      <c r="F546" s="18"/>
      <c r="G546" s="18">
        <f t="shared" si="29"/>
        <v>0</v>
      </c>
    </row>
    <row r="547" spans="1:7" ht="22.5">
      <c r="A547" s="5">
        <v>441</v>
      </c>
      <c r="B547" s="5" t="s">
        <v>373</v>
      </c>
      <c r="C547" s="27" t="s">
        <v>448</v>
      </c>
      <c r="D547" s="18" t="s">
        <v>12</v>
      </c>
      <c r="E547" s="18">
        <v>3</v>
      </c>
      <c r="F547" s="18"/>
      <c r="G547" s="18">
        <f t="shared" si="29"/>
        <v>0</v>
      </c>
    </row>
    <row r="548" spans="1:7" ht="22.5">
      <c r="A548" s="5">
        <v>442</v>
      </c>
      <c r="B548" s="5" t="s">
        <v>373</v>
      </c>
      <c r="C548" s="27" t="s">
        <v>449</v>
      </c>
      <c r="D548" s="18" t="s">
        <v>12</v>
      </c>
      <c r="E548" s="18">
        <v>11.375</v>
      </c>
      <c r="F548" s="18"/>
      <c r="G548" s="18">
        <f t="shared" si="29"/>
        <v>0</v>
      </c>
    </row>
    <row r="549" spans="1:7" ht="22.5">
      <c r="A549" s="5">
        <v>443</v>
      </c>
      <c r="B549" s="5" t="s">
        <v>373</v>
      </c>
      <c r="C549" s="27" t="s">
        <v>450</v>
      </c>
      <c r="D549" s="18" t="s">
        <v>12</v>
      </c>
      <c r="E549" s="18">
        <v>1.5</v>
      </c>
      <c r="F549" s="18"/>
      <c r="G549" s="18">
        <f t="shared" si="29"/>
        <v>0</v>
      </c>
    </row>
    <row r="550" spans="1:7" ht="22.5">
      <c r="A550" s="5">
        <v>444</v>
      </c>
      <c r="B550" s="5" t="s">
        <v>373</v>
      </c>
      <c r="C550" s="27" t="s">
        <v>451</v>
      </c>
      <c r="D550" s="18" t="s">
        <v>12</v>
      </c>
      <c r="E550" s="18">
        <v>1.5</v>
      </c>
      <c r="F550" s="18"/>
      <c r="G550" s="18">
        <f t="shared" si="29"/>
        <v>0</v>
      </c>
    </row>
    <row r="551" spans="1:7" ht="22.5">
      <c r="A551" s="5">
        <v>445</v>
      </c>
      <c r="B551" s="5" t="s">
        <v>373</v>
      </c>
      <c r="C551" s="27" t="s">
        <v>452</v>
      </c>
      <c r="D551" s="18" t="s">
        <v>12</v>
      </c>
      <c r="E551" s="18">
        <v>7.875</v>
      </c>
      <c r="F551" s="18"/>
      <c r="G551" s="18">
        <f t="shared" si="29"/>
        <v>0</v>
      </c>
    </row>
    <row r="552" spans="1:7" ht="22.5">
      <c r="A552" s="5">
        <v>446</v>
      </c>
      <c r="B552" s="5" t="s">
        <v>373</v>
      </c>
      <c r="C552" s="27" t="s">
        <v>453</v>
      </c>
      <c r="D552" s="18" t="s">
        <v>12</v>
      </c>
      <c r="E552" s="18">
        <v>1.5</v>
      </c>
      <c r="F552" s="18"/>
      <c r="G552" s="18">
        <f t="shared" si="29"/>
        <v>0</v>
      </c>
    </row>
    <row r="553" spans="1:7" ht="22.5">
      <c r="A553" s="5">
        <v>447</v>
      </c>
      <c r="B553" s="5" t="s">
        <v>373</v>
      </c>
      <c r="C553" s="27" t="s">
        <v>454</v>
      </c>
      <c r="D553" s="18" t="s">
        <v>12</v>
      </c>
      <c r="E553" s="18">
        <v>8.111</v>
      </c>
      <c r="F553" s="18"/>
      <c r="G553" s="18">
        <f t="shared" si="29"/>
        <v>0</v>
      </c>
    </row>
    <row r="554" spans="1:7" ht="22.5">
      <c r="A554" s="5">
        <v>448</v>
      </c>
      <c r="B554" s="5" t="s">
        <v>373</v>
      </c>
      <c r="C554" s="27" t="s">
        <v>455</v>
      </c>
      <c r="D554" s="18" t="s">
        <v>12</v>
      </c>
      <c r="E554" s="18">
        <v>0.333</v>
      </c>
      <c r="F554" s="18"/>
      <c r="G554" s="18">
        <f t="shared" si="29"/>
        <v>0</v>
      </c>
    </row>
    <row r="555" spans="1:7" ht="22.5">
      <c r="A555" s="5">
        <v>449</v>
      </c>
      <c r="B555" s="5" t="s">
        <v>373</v>
      </c>
      <c r="C555" s="27" t="s">
        <v>456</v>
      </c>
      <c r="D555" s="18" t="s">
        <v>12</v>
      </c>
      <c r="E555" s="18">
        <v>7.333</v>
      </c>
      <c r="F555" s="18"/>
      <c r="G555" s="18">
        <f t="shared" si="29"/>
        <v>0</v>
      </c>
    </row>
    <row r="556" spans="1:7" ht="22.5">
      <c r="A556" s="5">
        <v>450</v>
      </c>
      <c r="B556" s="5" t="s">
        <v>373</v>
      </c>
      <c r="C556" s="27" t="s">
        <v>457</v>
      </c>
      <c r="D556" s="18" t="s">
        <v>12</v>
      </c>
      <c r="E556" s="18">
        <v>4.111</v>
      </c>
      <c r="F556" s="18"/>
      <c r="G556" s="18">
        <f t="shared" si="29"/>
        <v>0</v>
      </c>
    </row>
    <row r="557" spans="1:7" ht="22.5">
      <c r="A557" s="5">
        <v>451</v>
      </c>
      <c r="B557" s="5" t="s">
        <v>373</v>
      </c>
      <c r="C557" s="27" t="s">
        <v>458</v>
      </c>
      <c r="D557" s="18" t="s">
        <v>12</v>
      </c>
      <c r="E557" s="18">
        <v>9.667</v>
      </c>
      <c r="F557" s="18"/>
      <c r="G557" s="18">
        <f t="shared" si="29"/>
        <v>0</v>
      </c>
    </row>
    <row r="558" spans="1:7" ht="22.5">
      <c r="A558" s="5">
        <v>452</v>
      </c>
      <c r="B558" s="5" t="s">
        <v>373</v>
      </c>
      <c r="C558" s="27" t="s">
        <v>459</v>
      </c>
      <c r="D558" s="18" t="s">
        <v>12</v>
      </c>
      <c r="E558" s="18">
        <v>24.222</v>
      </c>
      <c r="F558" s="18"/>
      <c r="G558" s="18">
        <f t="shared" si="29"/>
        <v>0</v>
      </c>
    </row>
    <row r="559" spans="1:7" ht="22.5">
      <c r="A559" s="5">
        <v>453</v>
      </c>
      <c r="B559" s="5" t="s">
        <v>373</v>
      </c>
      <c r="C559" s="27" t="s">
        <v>460</v>
      </c>
      <c r="D559" s="18" t="s">
        <v>12</v>
      </c>
      <c r="E559" s="18">
        <v>31.556</v>
      </c>
      <c r="F559" s="18"/>
      <c r="G559" s="18">
        <f t="shared" si="29"/>
        <v>0</v>
      </c>
    </row>
    <row r="560" spans="1:7" ht="22.5">
      <c r="A560" s="5">
        <v>454</v>
      </c>
      <c r="B560" s="5" t="s">
        <v>373</v>
      </c>
      <c r="C560" s="27" t="s">
        <v>461</v>
      </c>
      <c r="D560" s="18" t="s">
        <v>12</v>
      </c>
      <c r="E560" s="18">
        <v>7.889</v>
      </c>
      <c r="F560" s="18"/>
      <c r="G560" s="18">
        <f t="shared" si="29"/>
        <v>0</v>
      </c>
    </row>
    <row r="561" spans="1:7" ht="22.5">
      <c r="A561" s="5">
        <v>455</v>
      </c>
      <c r="B561" s="5" t="s">
        <v>373</v>
      </c>
      <c r="C561" s="27" t="s">
        <v>462</v>
      </c>
      <c r="D561" s="18" t="s">
        <v>12</v>
      </c>
      <c r="E561" s="18">
        <v>18.556</v>
      </c>
      <c r="F561" s="18"/>
      <c r="G561" s="18">
        <f t="shared" si="29"/>
        <v>0</v>
      </c>
    </row>
    <row r="562" spans="1:7" ht="22.5">
      <c r="A562" s="5">
        <v>456</v>
      </c>
      <c r="B562" s="5" t="s">
        <v>373</v>
      </c>
      <c r="C562" s="27" t="s">
        <v>463</v>
      </c>
      <c r="D562" s="18" t="s">
        <v>12</v>
      </c>
      <c r="E562" s="18">
        <v>24.222</v>
      </c>
      <c r="F562" s="18"/>
      <c r="G562" s="18">
        <f t="shared" si="29"/>
        <v>0</v>
      </c>
    </row>
    <row r="563" spans="1:7" ht="22.5">
      <c r="A563" s="5">
        <v>457</v>
      </c>
      <c r="B563" s="5" t="s">
        <v>373</v>
      </c>
      <c r="C563" s="27" t="s">
        <v>464</v>
      </c>
      <c r="D563" s="18" t="s">
        <v>12</v>
      </c>
      <c r="E563" s="18">
        <v>2.667</v>
      </c>
      <c r="F563" s="18"/>
      <c r="G563" s="18">
        <f t="shared" si="29"/>
        <v>0</v>
      </c>
    </row>
    <row r="564" spans="1:7" ht="22.5">
      <c r="A564" s="5">
        <v>458</v>
      </c>
      <c r="B564" s="5" t="s">
        <v>373</v>
      </c>
      <c r="C564" s="27" t="s">
        <v>465</v>
      </c>
      <c r="D564" s="18" t="s">
        <v>12</v>
      </c>
      <c r="E564" s="18">
        <v>13</v>
      </c>
      <c r="F564" s="18"/>
      <c r="G564" s="18">
        <f t="shared" si="29"/>
        <v>0</v>
      </c>
    </row>
    <row r="565" spans="1:7" ht="22.5">
      <c r="A565" s="5">
        <v>459</v>
      </c>
      <c r="B565" s="5" t="s">
        <v>373</v>
      </c>
      <c r="C565" s="27" t="s">
        <v>466</v>
      </c>
      <c r="D565" s="18" t="s">
        <v>12</v>
      </c>
      <c r="E565" s="18">
        <v>12.444</v>
      </c>
      <c r="F565" s="18"/>
      <c r="G565" s="18">
        <f t="shared" si="29"/>
        <v>0</v>
      </c>
    </row>
    <row r="566" spans="1:7" ht="22.5">
      <c r="A566" s="5">
        <v>460</v>
      </c>
      <c r="B566" s="5" t="s">
        <v>373</v>
      </c>
      <c r="C566" s="27" t="s">
        <v>467</v>
      </c>
      <c r="D566" s="18" t="s">
        <v>12</v>
      </c>
      <c r="E566" s="18">
        <v>2.556</v>
      </c>
      <c r="F566" s="18"/>
      <c r="G566" s="18">
        <f t="shared" si="29"/>
        <v>0</v>
      </c>
    </row>
    <row r="567" spans="1:7" ht="22.5">
      <c r="A567" s="5">
        <v>461</v>
      </c>
      <c r="B567" s="5" t="s">
        <v>373</v>
      </c>
      <c r="C567" s="27" t="s">
        <v>468</v>
      </c>
      <c r="D567" s="18" t="s">
        <v>12</v>
      </c>
      <c r="E567" s="18">
        <v>30.889</v>
      </c>
      <c r="F567" s="18"/>
      <c r="G567" s="18">
        <f t="shared" si="29"/>
        <v>0</v>
      </c>
    </row>
    <row r="568" spans="1:7" ht="22.5">
      <c r="A568" s="5">
        <v>462</v>
      </c>
      <c r="B568" s="5" t="s">
        <v>373</v>
      </c>
      <c r="C568" s="27" t="s">
        <v>469</v>
      </c>
      <c r="D568" s="18" t="s">
        <v>12</v>
      </c>
      <c r="E568" s="18">
        <v>7.444</v>
      </c>
      <c r="F568" s="18"/>
      <c r="G568" s="18">
        <f t="shared" si="29"/>
        <v>0</v>
      </c>
    </row>
    <row r="569" spans="1:7" ht="22.5">
      <c r="A569" s="5">
        <v>463</v>
      </c>
      <c r="B569" s="5" t="s">
        <v>373</v>
      </c>
      <c r="C569" s="27" t="s">
        <v>470</v>
      </c>
      <c r="D569" s="18" t="s">
        <v>12</v>
      </c>
      <c r="E569" s="18">
        <v>43.222</v>
      </c>
      <c r="F569" s="18"/>
      <c r="G569" s="18">
        <f t="shared" si="29"/>
        <v>0</v>
      </c>
    </row>
    <row r="570" spans="1:7" ht="22.5">
      <c r="A570" s="5">
        <v>464</v>
      </c>
      <c r="B570" s="5" t="s">
        <v>373</v>
      </c>
      <c r="C570" s="27" t="s">
        <v>471</v>
      </c>
      <c r="D570" s="18" t="s">
        <v>12</v>
      </c>
      <c r="E570" s="18">
        <v>35</v>
      </c>
      <c r="F570" s="18"/>
      <c r="G570" s="18">
        <f t="shared" si="29"/>
        <v>0</v>
      </c>
    </row>
    <row r="571" spans="1:7" ht="22.5">
      <c r="A571" s="5">
        <v>465</v>
      </c>
      <c r="B571" s="5" t="s">
        <v>373</v>
      </c>
      <c r="C571" s="27" t="s">
        <v>472</v>
      </c>
      <c r="D571" s="18" t="s">
        <v>12</v>
      </c>
      <c r="E571" s="18">
        <v>35.111</v>
      </c>
      <c r="F571" s="18"/>
      <c r="G571" s="18">
        <f t="shared" si="29"/>
        <v>0</v>
      </c>
    </row>
    <row r="572" spans="1:7" ht="22.5">
      <c r="A572" s="5">
        <v>466</v>
      </c>
      <c r="B572" s="5" t="s">
        <v>373</v>
      </c>
      <c r="C572" s="27" t="s">
        <v>473</v>
      </c>
      <c r="D572" s="18" t="s">
        <v>12</v>
      </c>
      <c r="E572" s="18">
        <v>3.667</v>
      </c>
      <c r="F572" s="18"/>
      <c r="G572" s="18">
        <f t="shared" si="29"/>
        <v>0</v>
      </c>
    </row>
    <row r="573" spans="1:7" ht="22.5">
      <c r="A573" s="5">
        <v>467</v>
      </c>
      <c r="B573" s="5" t="s">
        <v>373</v>
      </c>
      <c r="C573" s="27" t="s">
        <v>474</v>
      </c>
      <c r="D573" s="18" t="s">
        <v>12</v>
      </c>
      <c r="E573" s="18">
        <v>150</v>
      </c>
      <c r="F573" s="18"/>
      <c r="G573" s="18">
        <f t="shared" si="29"/>
        <v>0</v>
      </c>
    </row>
    <row r="574" spans="1:7" ht="22.5">
      <c r="A574" s="5">
        <v>468</v>
      </c>
      <c r="B574" s="5" t="s">
        <v>373</v>
      </c>
      <c r="C574" s="27" t="s">
        <v>475</v>
      </c>
      <c r="D574" s="18" t="s">
        <v>12</v>
      </c>
      <c r="E574" s="18">
        <v>4.917</v>
      </c>
      <c r="F574" s="18"/>
      <c r="G574" s="18">
        <f t="shared" si="29"/>
        <v>0</v>
      </c>
    </row>
    <row r="575" spans="1:7" ht="22.5">
      <c r="A575" s="5">
        <v>469</v>
      </c>
      <c r="B575" s="5" t="s">
        <v>373</v>
      </c>
      <c r="C575" s="27" t="s">
        <v>476</v>
      </c>
      <c r="D575" s="18" t="s">
        <v>12</v>
      </c>
      <c r="E575" s="18">
        <v>32.917</v>
      </c>
      <c r="F575" s="18"/>
      <c r="G575" s="18">
        <f t="shared" si="29"/>
        <v>0</v>
      </c>
    </row>
    <row r="576" spans="1:7" ht="22.5">
      <c r="A576" s="5">
        <v>470</v>
      </c>
      <c r="B576" s="5" t="s">
        <v>373</v>
      </c>
      <c r="C576" s="27" t="s">
        <v>477</v>
      </c>
      <c r="D576" s="18" t="s">
        <v>12</v>
      </c>
      <c r="E576" s="18">
        <v>88.667</v>
      </c>
      <c r="F576" s="18"/>
      <c r="G576" s="18">
        <f aca="true" t="shared" si="30" ref="G576:G587">ROUND(E576*F576,2)</f>
        <v>0</v>
      </c>
    </row>
    <row r="577" spans="1:7" ht="22.5">
      <c r="A577" s="5">
        <v>471</v>
      </c>
      <c r="B577" s="5" t="s">
        <v>373</v>
      </c>
      <c r="C577" s="27" t="s">
        <v>478</v>
      </c>
      <c r="D577" s="18" t="s">
        <v>12</v>
      </c>
      <c r="E577" s="18">
        <v>20.25</v>
      </c>
      <c r="F577" s="18"/>
      <c r="G577" s="18">
        <f t="shared" si="30"/>
        <v>0</v>
      </c>
    </row>
    <row r="578" spans="1:7" ht="22.5">
      <c r="A578" s="5">
        <v>472</v>
      </c>
      <c r="B578" s="5" t="s">
        <v>373</v>
      </c>
      <c r="C578" s="27" t="s">
        <v>479</v>
      </c>
      <c r="D578" s="18" t="s">
        <v>12</v>
      </c>
      <c r="E578" s="18">
        <v>12</v>
      </c>
      <c r="F578" s="18"/>
      <c r="G578" s="18">
        <f t="shared" si="30"/>
        <v>0</v>
      </c>
    </row>
    <row r="579" spans="1:7" ht="22.5">
      <c r="A579" s="5">
        <v>473</v>
      </c>
      <c r="B579" s="5" t="s">
        <v>373</v>
      </c>
      <c r="C579" s="27" t="s">
        <v>480</v>
      </c>
      <c r="D579" s="18" t="s">
        <v>12</v>
      </c>
      <c r="E579" s="18">
        <v>56.333</v>
      </c>
      <c r="F579" s="18"/>
      <c r="G579" s="18">
        <f t="shared" si="30"/>
        <v>0</v>
      </c>
    </row>
    <row r="580" spans="1:7" ht="22.5">
      <c r="A580" s="5">
        <v>474</v>
      </c>
      <c r="B580" s="5" t="s">
        <v>373</v>
      </c>
      <c r="C580" s="27" t="s">
        <v>481</v>
      </c>
      <c r="D580" s="18" t="s">
        <v>12</v>
      </c>
      <c r="E580" s="18">
        <v>81.833</v>
      </c>
      <c r="F580" s="18"/>
      <c r="G580" s="18">
        <f t="shared" si="30"/>
        <v>0</v>
      </c>
    </row>
    <row r="581" spans="1:7" ht="22.5">
      <c r="A581" s="5">
        <v>475</v>
      </c>
      <c r="B581" s="5" t="s">
        <v>373</v>
      </c>
      <c r="C581" s="27" t="s">
        <v>482</v>
      </c>
      <c r="D581" s="18" t="s">
        <v>12</v>
      </c>
      <c r="E581" s="18">
        <v>129.333</v>
      </c>
      <c r="F581" s="18"/>
      <c r="G581" s="18">
        <f t="shared" si="30"/>
        <v>0</v>
      </c>
    </row>
    <row r="582" spans="1:7" ht="22.5">
      <c r="A582" s="5">
        <v>476</v>
      </c>
      <c r="B582" s="5" t="s">
        <v>373</v>
      </c>
      <c r="C582" s="27" t="s">
        <v>483</v>
      </c>
      <c r="D582" s="18" t="s">
        <v>12</v>
      </c>
      <c r="E582" s="18">
        <v>34.357</v>
      </c>
      <c r="F582" s="18"/>
      <c r="G582" s="18">
        <f t="shared" si="30"/>
        <v>0</v>
      </c>
    </row>
    <row r="583" spans="1:7" ht="12.75">
      <c r="A583" s="5">
        <v>477</v>
      </c>
      <c r="B583" s="5" t="s">
        <v>373</v>
      </c>
      <c r="C583" s="27" t="s">
        <v>484</v>
      </c>
      <c r="D583" s="18" t="s">
        <v>12</v>
      </c>
      <c r="E583" s="18">
        <v>19.5</v>
      </c>
      <c r="F583" s="18"/>
      <c r="G583" s="18">
        <f t="shared" si="30"/>
        <v>0</v>
      </c>
    </row>
    <row r="584" spans="1:7" ht="22.5">
      <c r="A584" s="5">
        <v>478</v>
      </c>
      <c r="B584" s="5" t="s">
        <v>373</v>
      </c>
      <c r="C584" s="27" t="s">
        <v>485</v>
      </c>
      <c r="D584" s="18" t="s">
        <v>12</v>
      </c>
      <c r="E584" s="18">
        <v>25.286</v>
      </c>
      <c r="F584" s="18"/>
      <c r="G584" s="18">
        <f t="shared" si="30"/>
        <v>0</v>
      </c>
    </row>
    <row r="585" spans="1:7" ht="22.5">
      <c r="A585" s="5">
        <v>479</v>
      </c>
      <c r="B585" s="5" t="s">
        <v>373</v>
      </c>
      <c r="C585" s="27" t="s">
        <v>486</v>
      </c>
      <c r="D585" s="18" t="s">
        <v>12</v>
      </c>
      <c r="E585" s="18">
        <v>19.429</v>
      </c>
      <c r="F585" s="18"/>
      <c r="G585" s="18">
        <f t="shared" si="30"/>
        <v>0</v>
      </c>
    </row>
    <row r="586" spans="1:7" ht="22.5">
      <c r="A586" s="5">
        <v>480</v>
      </c>
      <c r="B586" s="5" t="s">
        <v>373</v>
      </c>
      <c r="C586" s="27" t="s">
        <v>487</v>
      </c>
      <c r="D586" s="18" t="s">
        <v>12</v>
      </c>
      <c r="E586" s="18">
        <v>15.5</v>
      </c>
      <c r="F586" s="18"/>
      <c r="G586" s="18">
        <f t="shared" si="30"/>
        <v>0</v>
      </c>
    </row>
    <row r="587" spans="1:7" ht="22.5">
      <c r="A587" s="5">
        <v>481</v>
      </c>
      <c r="B587" s="5" t="s">
        <v>373</v>
      </c>
      <c r="C587" s="27" t="s">
        <v>488</v>
      </c>
      <c r="D587" s="18" t="s">
        <v>12</v>
      </c>
      <c r="E587" s="18">
        <v>36.063</v>
      </c>
      <c r="F587" s="18"/>
      <c r="G587" s="18">
        <f t="shared" si="30"/>
        <v>0</v>
      </c>
    </row>
    <row r="588" spans="1:7" ht="12.75">
      <c r="A588" s="13"/>
      <c r="B588" s="14" t="s">
        <v>7</v>
      </c>
      <c r="C588" s="52" t="s">
        <v>790</v>
      </c>
      <c r="D588" s="14"/>
      <c r="E588" s="14"/>
      <c r="F588" s="14"/>
      <c r="G588" s="14"/>
    </row>
    <row r="589" spans="1:7" ht="22.5">
      <c r="A589" s="5">
        <v>482</v>
      </c>
      <c r="B589" s="5" t="s">
        <v>373</v>
      </c>
      <c r="C589" s="27" t="s">
        <v>489</v>
      </c>
      <c r="D589" s="18" t="s">
        <v>22</v>
      </c>
      <c r="E589" s="18">
        <v>92</v>
      </c>
      <c r="F589" s="18"/>
      <c r="G589" s="18">
        <f aca="true" t="shared" si="31" ref="G589:G599">ROUND(E589*F589,2)</f>
        <v>0</v>
      </c>
    </row>
    <row r="590" spans="1:7" ht="22.5">
      <c r="A590" s="5">
        <v>483</v>
      </c>
      <c r="B590" s="5" t="s">
        <v>373</v>
      </c>
      <c r="C590" s="27" t="s">
        <v>490</v>
      </c>
      <c r="D590" s="18" t="s">
        <v>22</v>
      </c>
      <c r="E590" s="18">
        <v>27</v>
      </c>
      <c r="F590" s="18"/>
      <c r="G590" s="18">
        <f t="shared" si="31"/>
        <v>0</v>
      </c>
    </row>
    <row r="591" spans="1:7" ht="22.5">
      <c r="A591" s="5">
        <v>484</v>
      </c>
      <c r="B591" s="5" t="s">
        <v>373</v>
      </c>
      <c r="C591" s="27" t="s">
        <v>491</v>
      </c>
      <c r="D591" s="18" t="s">
        <v>22</v>
      </c>
      <c r="E591" s="18">
        <v>120</v>
      </c>
      <c r="F591" s="18"/>
      <c r="G591" s="18">
        <f t="shared" si="31"/>
        <v>0</v>
      </c>
    </row>
    <row r="592" spans="1:7" ht="22.5">
      <c r="A592" s="5">
        <v>485</v>
      </c>
      <c r="B592" s="5" t="s">
        <v>373</v>
      </c>
      <c r="C592" s="27" t="s">
        <v>492</v>
      </c>
      <c r="D592" s="18" t="s">
        <v>22</v>
      </c>
      <c r="E592" s="18">
        <v>108</v>
      </c>
      <c r="F592" s="18"/>
      <c r="G592" s="18">
        <f t="shared" si="31"/>
        <v>0</v>
      </c>
    </row>
    <row r="593" spans="1:7" ht="22.5">
      <c r="A593" s="5">
        <v>486</v>
      </c>
      <c r="B593" s="5" t="s">
        <v>373</v>
      </c>
      <c r="C593" s="27" t="s">
        <v>493</v>
      </c>
      <c r="D593" s="18" t="s">
        <v>22</v>
      </c>
      <c r="E593" s="18">
        <v>63</v>
      </c>
      <c r="F593" s="18"/>
      <c r="G593" s="18">
        <f t="shared" si="31"/>
        <v>0</v>
      </c>
    </row>
    <row r="594" spans="1:7" ht="22.5">
      <c r="A594" s="5">
        <v>487</v>
      </c>
      <c r="B594" s="5" t="s">
        <v>373</v>
      </c>
      <c r="C594" s="27" t="s">
        <v>494</v>
      </c>
      <c r="D594" s="18" t="s">
        <v>22</v>
      </c>
      <c r="E594" s="18">
        <v>60</v>
      </c>
      <c r="F594" s="18"/>
      <c r="G594" s="18">
        <f t="shared" si="31"/>
        <v>0</v>
      </c>
    </row>
    <row r="595" spans="1:7" ht="22.5">
      <c r="A595" s="5">
        <v>488</v>
      </c>
      <c r="B595" s="5" t="s">
        <v>373</v>
      </c>
      <c r="C595" s="27" t="s">
        <v>495</v>
      </c>
      <c r="D595" s="18" t="s">
        <v>22</v>
      </c>
      <c r="E595" s="18">
        <v>299</v>
      </c>
      <c r="F595" s="18"/>
      <c r="G595" s="18">
        <f t="shared" si="31"/>
        <v>0</v>
      </c>
    </row>
    <row r="596" spans="1:7" ht="22.5">
      <c r="A596" s="5">
        <v>489</v>
      </c>
      <c r="B596" s="5" t="s">
        <v>373</v>
      </c>
      <c r="C596" s="27" t="s">
        <v>496</v>
      </c>
      <c r="D596" s="18" t="s">
        <v>22</v>
      </c>
      <c r="E596" s="18">
        <v>24</v>
      </c>
      <c r="F596" s="18"/>
      <c r="G596" s="18">
        <f t="shared" si="31"/>
        <v>0</v>
      </c>
    </row>
    <row r="597" spans="1:7" ht="22.5">
      <c r="A597" s="5">
        <v>490</v>
      </c>
      <c r="B597" s="5" t="s">
        <v>373</v>
      </c>
      <c r="C597" s="27" t="s">
        <v>497</v>
      </c>
      <c r="D597" s="18" t="s">
        <v>22</v>
      </c>
      <c r="E597" s="18">
        <v>120</v>
      </c>
      <c r="F597" s="18"/>
      <c r="G597" s="18">
        <f t="shared" si="31"/>
        <v>0</v>
      </c>
    </row>
    <row r="598" spans="1:7" ht="22.5">
      <c r="A598" s="5">
        <v>491</v>
      </c>
      <c r="B598" s="5" t="s">
        <v>373</v>
      </c>
      <c r="C598" s="27" t="s">
        <v>498</v>
      </c>
      <c r="D598" s="18" t="s">
        <v>22</v>
      </c>
      <c r="E598" s="18">
        <v>18</v>
      </c>
      <c r="F598" s="18"/>
      <c r="G598" s="18">
        <f t="shared" si="31"/>
        <v>0</v>
      </c>
    </row>
    <row r="599" spans="1:7" ht="22.5">
      <c r="A599" s="5">
        <v>492</v>
      </c>
      <c r="B599" s="5" t="s">
        <v>373</v>
      </c>
      <c r="C599" s="27" t="s">
        <v>499</v>
      </c>
      <c r="D599" s="18" t="s">
        <v>22</v>
      </c>
      <c r="E599" s="18">
        <v>93</v>
      </c>
      <c r="F599" s="18"/>
      <c r="G599" s="18">
        <f t="shared" si="31"/>
        <v>0</v>
      </c>
    </row>
    <row r="600" spans="1:7" ht="22.5">
      <c r="A600" s="13"/>
      <c r="B600" s="14" t="s">
        <v>7</v>
      </c>
      <c r="C600" s="52" t="s">
        <v>791</v>
      </c>
      <c r="D600" s="14"/>
      <c r="E600" s="14"/>
      <c r="F600" s="14"/>
      <c r="G600" s="14"/>
    </row>
    <row r="601" spans="1:7" ht="45">
      <c r="A601" s="5">
        <v>493</v>
      </c>
      <c r="B601" s="5" t="s">
        <v>373</v>
      </c>
      <c r="C601" s="27" t="s">
        <v>500</v>
      </c>
      <c r="D601" s="18" t="s">
        <v>12</v>
      </c>
      <c r="E601" s="18">
        <v>387</v>
      </c>
      <c r="F601" s="18"/>
      <c r="G601" s="18">
        <f aca="true" t="shared" si="32" ref="G601:G614">ROUND(E601*F601,2)</f>
        <v>0</v>
      </c>
    </row>
    <row r="602" spans="1:7" ht="22.5">
      <c r="A602" s="5">
        <v>494</v>
      </c>
      <c r="B602" s="5" t="s">
        <v>373</v>
      </c>
      <c r="C602" s="27" t="s">
        <v>501</v>
      </c>
      <c r="D602" s="18" t="s">
        <v>12</v>
      </c>
      <c r="E602" s="18">
        <v>48</v>
      </c>
      <c r="F602" s="18"/>
      <c r="G602" s="18">
        <f t="shared" si="32"/>
        <v>0</v>
      </c>
    </row>
    <row r="603" spans="1:7" ht="101.25">
      <c r="A603" s="5">
        <v>495</v>
      </c>
      <c r="B603" s="5" t="s">
        <v>373</v>
      </c>
      <c r="C603" s="27" t="s">
        <v>502</v>
      </c>
      <c r="D603" s="18" t="s">
        <v>54</v>
      </c>
      <c r="E603" s="18">
        <v>8</v>
      </c>
      <c r="F603" s="18"/>
      <c r="G603" s="18">
        <f t="shared" si="32"/>
        <v>0</v>
      </c>
    </row>
    <row r="604" spans="1:7" ht="22.5">
      <c r="A604" s="5">
        <v>496</v>
      </c>
      <c r="B604" s="5" t="s">
        <v>373</v>
      </c>
      <c r="C604" s="27" t="s">
        <v>503</v>
      </c>
      <c r="D604" s="18" t="s">
        <v>12</v>
      </c>
      <c r="E604" s="18">
        <v>16</v>
      </c>
      <c r="F604" s="18"/>
      <c r="G604" s="18">
        <f t="shared" si="32"/>
        <v>0</v>
      </c>
    </row>
    <row r="605" spans="1:7" ht="101.25">
      <c r="A605" s="5">
        <v>497</v>
      </c>
      <c r="B605" s="5" t="s">
        <v>373</v>
      </c>
      <c r="C605" s="27" t="s">
        <v>504</v>
      </c>
      <c r="D605" s="18" t="s">
        <v>54</v>
      </c>
      <c r="E605" s="18">
        <v>6</v>
      </c>
      <c r="F605" s="18"/>
      <c r="G605" s="18">
        <f t="shared" si="32"/>
        <v>0</v>
      </c>
    </row>
    <row r="606" spans="1:7" ht="22.5">
      <c r="A606" s="5">
        <v>498</v>
      </c>
      <c r="B606" s="5" t="s">
        <v>373</v>
      </c>
      <c r="C606" s="27" t="s">
        <v>505</v>
      </c>
      <c r="D606" s="18" t="s">
        <v>12</v>
      </c>
      <c r="E606" s="18">
        <v>28</v>
      </c>
      <c r="F606" s="18"/>
      <c r="G606" s="18">
        <f t="shared" si="32"/>
        <v>0</v>
      </c>
    </row>
    <row r="607" spans="1:7" ht="33.75">
      <c r="A607" s="5">
        <v>499</v>
      </c>
      <c r="B607" s="5" t="s">
        <v>373</v>
      </c>
      <c r="C607" s="27" t="s">
        <v>506</v>
      </c>
      <c r="D607" s="18" t="s">
        <v>22</v>
      </c>
      <c r="E607" s="18">
        <v>215</v>
      </c>
      <c r="F607" s="18"/>
      <c r="G607" s="18">
        <f t="shared" si="32"/>
        <v>0</v>
      </c>
    </row>
    <row r="608" spans="1:7" ht="33.75">
      <c r="A608" s="5">
        <v>500</v>
      </c>
      <c r="B608" s="5" t="s">
        <v>373</v>
      </c>
      <c r="C608" s="27" t="s">
        <v>507</v>
      </c>
      <c r="D608" s="18" t="s">
        <v>12</v>
      </c>
      <c r="E608" s="18">
        <v>468</v>
      </c>
      <c r="F608" s="18"/>
      <c r="G608" s="18">
        <f t="shared" si="32"/>
        <v>0</v>
      </c>
    </row>
    <row r="609" spans="1:7" ht="12.75">
      <c r="A609" s="5">
        <v>501</v>
      </c>
      <c r="B609" s="5" t="s">
        <v>373</v>
      </c>
      <c r="C609" s="27" t="s">
        <v>508</v>
      </c>
      <c r="D609" s="18" t="s">
        <v>11</v>
      </c>
      <c r="E609" s="18">
        <v>93</v>
      </c>
      <c r="F609" s="18"/>
      <c r="G609" s="18">
        <f t="shared" si="32"/>
        <v>0</v>
      </c>
    </row>
    <row r="610" spans="1:7" ht="45">
      <c r="A610" s="5">
        <v>502</v>
      </c>
      <c r="B610" s="5" t="s">
        <v>373</v>
      </c>
      <c r="C610" s="27" t="s">
        <v>509</v>
      </c>
      <c r="D610" s="18" t="s">
        <v>22</v>
      </c>
      <c r="E610" s="18">
        <v>12</v>
      </c>
      <c r="F610" s="18"/>
      <c r="G610" s="18">
        <f t="shared" si="32"/>
        <v>0</v>
      </c>
    </row>
    <row r="611" spans="1:7" ht="33.75">
      <c r="A611" s="5">
        <v>503</v>
      </c>
      <c r="B611" s="5" t="s">
        <v>373</v>
      </c>
      <c r="C611" s="27" t="s">
        <v>510</v>
      </c>
      <c r="D611" s="18" t="s">
        <v>31</v>
      </c>
      <c r="E611" s="18">
        <v>47.2</v>
      </c>
      <c r="F611" s="18"/>
      <c r="G611" s="18">
        <f t="shared" si="32"/>
        <v>0</v>
      </c>
    </row>
    <row r="612" spans="1:7" ht="22.5">
      <c r="A612" s="5">
        <v>504</v>
      </c>
      <c r="B612" s="5" t="s">
        <v>373</v>
      </c>
      <c r="C612" s="27" t="s">
        <v>511</v>
      </c>
      <c r="D612" s="18" t="s">
        <v>31</v>
      </c>
      <c r="E612" s="18">
        <v>38.6</v>
      </c>
      <c r="F612" s="18"/>
      <c r="G612" s="18">
        <f t="shared" si="32"/>
        <v>0</v>
      </c>
    </row>
    <row r="613" spans="1:7" ht="12.75">
      <c r="A613" s="5">
        <v>505</v>
      </c>
      <c r="B613" s="5" t="s">
        <v>373</v>
      </c>
      <c r="C613" s="27" t="s">
        <v>512</v>
      </c>
      <c r="D613" s="18" t="s">
        <v>31</v>
      </c>
      <c r="E613" s="18">
        <v>7.5</v>
      </c>
      <c r="F613" s="18"/>
      <c r="G613" s="18">
        <f t="shared" si="32"/>
        <v>0</v>
      </c>
    </row>
    <row r="614" spans="1:7" ht="12.75">
      <c r="A614" s="5">
        <v>506</v>
      </c>
      <c r="B614" s="5" t="s">
        <v>373</v>
      </c>
      <c r="C614" s="27" t="s">
        <v>513</v>
      </c>
      <c r="D614" s="18" t="s">
        <v>31</v>
      </c>
      <c r="E614" s="18">
        <v>80</v>
      </c>
      <c r="F614" s="18"/>
      <c r="G614" s="18">
        <f t="shared" si="32"/>
        <v>0</v>
      </c>
    </row>
    <row r="615" spans="1:7" ht="22.5">
      <c r="A615" s="13"/>
      <c r="B615" s="14" t="s">
        <v>7</v>
      </c>
      <c r="C615" s="52" t="s">
        <v>792</v>
      </c>
      <c r="D615" s="14"/>
      <c r="E615" s="14"/>
      <c r="F615" s="14"/>
      <c r="G615" s="14"/>
    </row>
    <row r="616" spans="1:7" ht="33.75">
      <c r="A616" s="5">
        <v>507</v>
      </c>
      <c r="B616" s="5" t="s">
        <v>373</v>
      </c>
      <c r="C616" s="31" t="s">
        <v>696</v>
      </c>
      <c r="D616" s="18" t="s">
        <v>12</v>
      </c>
      <c r="E616" s="18">
        <v>758</v>
      </c>
      <c r="F616" s="18"/>
      <c r="G616" s="18">
        <f aca="true" t="shared" si="33" ref="G616:G621">ROUND(E616*F616,2)</f>
        <v>0</v>
      </c>
    </row>
    <row r="617" spans="1:7" ht="33.75">
      <c r="A617" s="5">
        <v>508</v>
      </c>
      <c r="B617" s="5" t="s">
        <v>373</v>
      </c>
      <c r="C617" s="27" t="s">
        <v>514</v>
      </c>
      <c r="D617" s="18" t="s">
        <v>12</v>
      </c>
      <c r="E617" s="18">
        <v>1377</v>
      </c>
      <c r="F617" s="18"/>
      <c r="G617" s="18">
        <f t="shared" si="33"/>
        <v>0</v>
      </c>
    </row>
    <row r="618" spans="1:7" ht="22.5">
      <c r="A618" s="5">
        <v>509</v>
      </c>
      <c r="B618" s="5" t="s">
        <v>373</v>
      </c>
      <c r="C618" s="27" t="s">
        <v>515</v>
      </c>
      <c r="D618" s="18" t="s">
        <v>12</v>
      </c>
      <c r="E618" s="18">
        <v>1377</v>
      </c>
      <c r="F618" s="18"/>
      <c r="G618" s="18">
        <f t="shared" si="33"/>
        <v>0</v>
      </c>
    </row>
    <row r="619" spans="1:7" ht="12.75">
      <c r="A619" s="5">
        <v>510</v>
      </c>
      <c r="B619" s="5" t="s">
        <v>373</v>
      </c>
      <c r="C619" s="27" t="s">
        <v>516</v>
      </c>
      <c r="D619" s="18" t="s">
        <v>12</v>
      </c>
      <c r="E619" s="18">
        <v>1377</v>
      </c>
      <c r="F619" s="18"/>
      <c r="G619" s="18">
        <f t="shared" si="33"/>
        <v>0</v>
      </c>
    </row>
    <row r="620" spans="1:7" ht="56.25">
      <c r="A620" s="5">
        <v>511</v>
      </c>
      <c r="B620" s="5" t="s">
        <v>373</v>
      </c>
      <c r="C620" s="27" t="s">
        <v>517</v>
      </c>
      <c r="D620" s="18" t="s">
        <v>12</v>
      </c>
      <c r="E620" s="18">
        <v>882</v>
      </c>
      <c r="F620" s="18"/>
      <c r="G620" s="18">
        <f t="shared" si="33"/>
        <v>0</v>
      </c>
    </row>
    <row r="621" spans="1:7" ht="45">
      <c r="A621" s="5">
        <v>512</v>
      </c>
      <c r="B621" s="5" t="s">
        <v>373</v>
      </c>
      <c r="C621" s="27" t="s">
        <v>518</v>
      </c>
      <c r="D621" s="18" t="s">
        <v>11</v>
      </c>
      <c r="E621" s="18">
        <v>48</v>
      </c>
      <c r="F621" s="18"/>
      <c r="G621" s="18">
        <f t="shared" si="33"/>
        <v>0</v>
      </c>
    </row>
    <row r="622" spans="1:7" ht="22.5">
      <c r="A622" s="13"/>
      <c r="B622" s="14" t="s">
        <v>7</v>
      </c>
      <c r="C622" s="52" t="s">
        <v>793</v>
      </c>
      <c r="D622" s="14"/>
      <c r="E622" s="14"/>
      <c r="F622" s="14"/>
      <c r="G622" s="14"/>
    </row>
    <row r="623" spans="1:7" ht="22.5">
      <c r="A623" s="5">
        <v>513</v>
      </c>
      <c r="B623" s="5" t="s">
        <v>373</v>
      </c>
      <c r="C623" s="31" t="s">
        <v>697</v>
      </c>
      <c r="D623" s="18" t="s">
        <v>12</v>
      </c>
      <c r="E623" s="18">
        <v>256.5</v>
      </c>
      <c r="F623" s="18"/>
      <c r="G623" s="18">
        <f aca="true" t="shared" si="34" ref="G623:G629">ROUND(E623*F623,2)</f>
        <v>0</v>
      </c>
    </row>
    <row r="624" spans="1:7" ht="22.5">
      <c r="A624" s="5">
        <v>514</v>
      </c>
      <c r="B624" s="5" t="s">
        <v>373</v>
      </c>
      <c r="C624" s="27" t="s">
        <v>503</v>
      </c>
      <c r="D624" s="18" t="s">
        <v>12</v>
      </c>
      <c r="E624" s="18">
        <v>250</v>
      </c>
      <c r="F624" s="18"/>
      <c r="G624" s="18">
        <f t="shared" si="34"/>
        <v>0</v>
      </c>
    </row>
    <row r="625" spans="1:7" ht="22.5">
      <c r="A625" s="5">
        <v>515</v>
      </c>
      <c r="B625" s="5" t="s">
        <v>373</v>
      </c>
      <c r="C625" s="27" t="s">
        <v>519</v>
      </c>
      <c r="D625" s="18" t="s">
        <v>12</v>
      </c>
      <c r="E625" s="18">
        <v>105</v>
      </c>
      <c r="F625" s="18"/>
      <c r="G625" s="18">
        <f t="shared" si="34"/>
        <v>0</v>
      </c>
    </row>
    <row r="626" spans="1:7" ht="22.5">
      <c r="A626" s="5">
        <v>516</v>
      </c>
      <c r="B626" s="5" t="s">
        <v>373</v>
      </c>
      <c r="C626" s="27" t="s">
        <v>520</v>
      </c>
      <c r="D626" s="18" t="s">
        <v>12</v>
      </c>
      <c r="E626" s="18">
        <v>105</v>
      </c>
      <c r="F626" s="18"/>
      <c r="G626" s="18">
        <f t="shared" si="34"/>
        <v>0</v>
      </c>
    </row>
    <row r="627" spans="1:7" ht="22.5">
      <c r="A627" s="5">
        <v>517</v>
      </c>
      <c r="B627" s="5" t="s">
        <v>373</v>
      </c>
      <c r="C627" s="27" t="s">
        <v>521</v>
      </c>
      <c r="D627" s="18" t="s">
        <v>12</v>
      </c>
      <c r="E627" s="18">
        <v>256.5</v>
      </c>
      <c r="F627" s="18"/>
      <c r="G627" s="18">
        <f t="shared" si="34"/>
        <v>0</v>
      </c>
    </row>
    <row r="628" spans="1:7" ht="22.5">
      <c r="A628" s="5">
        <v>518</v>
      </c>
      <c r="B628" s="5" t="s">
        <v>373</v>
      </c>
      <c r="C628" s="27" t="s">
        <v>522</v>
      </c>
      <c r="D628" s="18" t="s">
        <v>523</v>
      </c>
      <c r="E628" s="18">
        <v>3</v>
      </c>
      <c r="F628" s="18"/>
      <c r="G628" s="18">
        <f t="shared" si="34"/>
        <v>0</v>
      </c>
    </row>
    <row r="629" spans="1:7" ht="12.75">
      <c r="A629" s="5">
        <v>519</v>
      </c>
      <c r="B629" s="5" t="s">
        <v>373</v>
      </c>
      <c r="C629" s="27" t="s">
        <v>524</v>
      </c>
      <c r="D629" s="18" t="s">
        <v>11</v>
      </c>
      <c r="E629" s="18">
        <v>0.075</v>
      </c>
      <c r="F629" s="18"/>
      <c r="G629" s="18">
        <f t="shared" si="34"/>
        <v>0</v>
      </c>
    </row>
    <row r="630" spans="1:7" ht="12.75">
      <c r="A630" s="13"/>
      <c r="B630" s="14" t="s">
        <v>7</v>
      </c>
      <c r="C630" s="52" t="s">
        <v>794</v>
      </c>
      <c r="D630" s="14"/>
      <c r="E630" s="14"/>
      <c r="F630" s="14"/>
      <c r="G630" s="14"/>
    </row>
    <row r="631" spans="1:7" ht="33.75">
      <c r="A631" s="5">
        <v>520</v>
      </c>
      <c r="B631" s="5" t="s">
        <v>373</v>
      </c>
      <c r="C631" s="31" t="s">
        <v>696</v>
      </c>
      <c r="D631" s="18" t="s">
        <v>12</v>
      </c>
      <c r="E631" s="18">
        <v>1126</v>
      </c>
      <c r="F631" s="18"/>
      <c r="G631" s="18">
        <f aca="true" t="shared" si="35" ref="G631:G636">ROUND(E631*F631,2)</f>
        <v>0</v>
      </c>
    </row>
    <row r="632" spans="1:7" ht="22.5">
      <c r="A632" s="5">
        <v>521</v>
      </c>
      <c r="B632" s="5" t="s">
        <v>373</v>
      </c>
      <c r="C632" s="27" t="s">
        <v>525</v>
      </c>
      <c r="D632" s="18" t="s">
        <v>12</v>
      </c>
      <c r="E632" s="18">
        <v>1126</v>
      </c>
      <c r="F632" s="18"/>
      <c r="G632" s="18">
        <f t="shared" si="35"/>
        <v>0</v>
      </c>
    </row>
    <row r="633" spans="1:7" ht="33.75">
      <c r="A633" s="5">
        <v>522</v>
      </c>
      <c r="B633" s="5" t="s">
        <v>373</v>
      </c>
      <c r="C633" s="27" t="s">
        <v>526</v>
      </c>
      <c r="D633" s="18" t="s">
        <v>12</v>
      </c>
      <c r="E633" s="18">
        <v>1126</v>
      </c>
      <c r="F633" s="18"/>
      <c r="G633" s="18">
        <f t="shared" si="35"/>
        <v>0</v>
      </c>
    </row>
    <row r="634" spans="1:7" ht="33.75">
      <c r="A634" s="5">
        <v>523</v>
      </c>
      <c r="B634" s="5" t="s">
        <v>373</v>
      </c>
      <c r="C634" s="27" t="s">
        <v>527</v>
      </c>
      <c r="D634" s="18" t="s">
        <v>12</v>
      </c>
      <c r="E634" s="18">
        <v>1126</v>
      </c>
      <c r="F634" s="18"/>
      <c r="G634" s="18">
        <f t="shared" si="35"/>
        <v>0</v>
      </c>
    </row>
    <row r="635" spans="1:7" ht="12.75">
      <c r="A635" s="5">
        <v>524</v>
      </c>
      <c r="B635" s="5" t="s">
        <v>373</v>
      </c>
      <c r="C635" s="27" t="s">
        <v>516</v>
      </c>
      <c r="D635" s="18" t="s">
        <v>12</v>
      </c>
      <c r="E635" s="18">
        <v>1126</v>
      </c>
      <c r="F635" s="18"/>
      <c r="G635" s="18">
        <f t="shared" si="35"/>
        <v>0</v>
      </c>
    </row>
    <row r="636" spans="1:7" ht="45">
      <c r="A636" s="5">
        <v>525</v>
      </c>
      <c r="B636" s="5" t="s">
        <v>373</v>
      </c>
      <c r="C636" s="27" t="s">
        <v>528</v>
      </c>
      <c r="D636" s="18" t="s">
        <v>12</v>
      </c>
      <c r="E636" s="18">
        <v>1126</v>
      </c>
      <c r="F636" s="18"/>
      <c r="G636" s="18">
        <f t="shared" si="35"/>
        <v>0</v>
      </c>
    </row>
    <row r="637" spans="1:7" ht="12.75">
      <c r="A637" s="13"/>
      <c r="B637" s="14" t="s">
        <v>7</v>
      </c>
      <c r="C637" s="52" t="s">
        <v>795</v>
      </c>
      <c r="D637" s="14"/>
      <c r="E637" s="14"/>
      <c r="F637" s="14"/>
      <c r="G637" s="14"/>
    </row>
    <row r="638" spans="1:7" ht="33.75">
      <c r="A638" s="5">
        <v>526</v>
      </c>
      <c r="B638" s="5" t="s">
        <v>373</v>
      </c>
      <c r="C638" s="31" t="s">
        <v>696</v>
      </c>
      <c r="D638" s="18" t="s">
        <v>12</v>
      </c>
      <c r="E638" s="18">
        <v>226</v>
      </c>
      <c r="F638" s="18"/>
      <c r="G638" s="18">
        <f aca="true" t="shared" si="36" ref="G638:G643">ROUND(E638*F638,2)</f>
        <v>0</v>
      </c>
    </row>
    <row r="639" spans="1:7" ht="22.5">
      <c r="A639" s="5">
        <v>527</v>
      </c>
      <c r="B639" s="5" t="s">
        <v>373</v>
      </c>
      <c r="C639" s="27" t="s">
        <v>529</v>
      </c>
      <c r="D639" s="18" t="s">
        <v>12</v>
      </c>
      <c r="E639" s="18">
        <v>226</v>
      </c>
      <c r="F639" s="18"/>
      <c r="G639" s="18">
        <f t="shared" si="36"/>
        <v>0</v>
      </c>
    </row>
    <row r="640" spans="1:7" ht="22.5">
      <c r="A640" s="5">
        <v>528</v>
      </c>
      <c r="B640" s="5" t="s">
        <v>373</v>
      </c>
      <c r="C640" s="27" t="s">
        <v>530</v>
      </c>
      <c r="D640" s="18" t="s">
        <v>12</v>
      </c>
      <c r="E640" s="18">
        <v>226</v>
      </c>
      <c r="F640" s="18"/>
      <c r="G640" s="18">
        <f t="shared" si="36"/>
        <v>0</v>
      </c>
    </row>
    <row r="641" spans="1:7" ht="22.5">
      <c r="A641" s="5">
        <v>529</v>
      </c>
      <c r="B641" s="5" t="s">
        <v>373</v>
      </c>
      <c r="C641" s="27" t="s">
        <v>515</v>
      </c>
      <c r="D641" s="18" t="s">
        <v>12</v>
      </c>
      <c r="E641" s="18">
        <v>226</v>
      </c>
      <c r="F641" s="18"/>
      <c r="G641" s="18">
        <f t="shared" si="36"/>
        <v>0</v>
      </c>
    </row>
    <row r="642" spans="1:7" ht="12.75">
      <c r="A642" s="5">
        <v>530</v>
      </c>
      <c r="B642" s="5" t="s">
        <v>373</v>
      </c>
      <c r="C642" s="27" t="s">
        <v>516</v>
      </c>
      <c r="D642" s="18" t="s">
        <v>12</v>
      </c>
      <c r="E642" s="18">
        <v>226</v>
      </c>
      <c r="F642" s="18"/>
      <c r="G642" s="18">
        <f t="shared" si="36"/>
        <v>0</v>
      </c>
    </row>
    <row r="643" spans="1:7" ht="45">
      <c r="A643" s="5">
        <v>531</v>
      </c>
      <c r="B643" s="5" t="s">
        <v>373</v>
      </c>
      <c r="C643" s="27" t="s">
        <v>528</v>
      </c>
      <c r="D643" s="18" t="s">
        <v>12</v>
      </c>
      <c r="E643" s="18">
        <v>226</v>
      </c>
      <c r="F643" s="18"/>
      <c r="G643" s="18">
        <f t="shared" si="36"/>
        <v>0</v>
      </c>
    </row>
    <row r="644" spans="1:7" ht="12.75">
      <c r="A644" s="13"/>
      <c r="B644" s="14" t="s">
        <v>7</v>
      </c>
      <c r="C644" s="52" t="s">
        <v>796</v>
      </c>
      <c r="D644" s="14"/>
      <c r="E644" s="14"/>
      <c r="F644" s="14"/>
      <c r="G644" s="14"/>
    </row>
    <row r="645" spans="1:7" ht="12.75">
      <c r="A645" s="13"/>
      <c r="B645" s="14" t="s">
        <v>7</v>
      </c>
      <c r="C645" s="52" t="s">
        <v>797</v>
      </c>
      <c r="D645" s="14"/>
      <c r="E645" s="14"/>
      <c r="F645" s="14"/>
      <c r="G645" s="14"/>
    </row>
    <row r="646" spans="1:7" ht="12.75">
      <c r="A646" s="5">
        <v>532</v>
      </c>
      <c r="B646" s="5" t="s">
        <v>373</v>
      </c>
      <c r="C646" s="27" t="s">
        <v>531</v>
      </c>
      <c r="D646" s="18" t="s">
        <v>22</v>
      </c>
      <c r="E646" s="18">
        <v>14</v>
      </c>
      <c r="F646" s="18"/>
      <c r="G646" s="18">
        <f>ROUND(E646*F646,2)</f>
        <v>0</v>
      </c>
    </row>
    <row r="647" spans="1:7" ht="12.75">
      <c r="A647" s="5">
        <v>533</v>
      </c>
      <c r="B647" s="5" t="s">
        <v>373</v>
      </c>
      <c r="C647" s="27" t="s">
        <v>532</v>
      </c>
      <c r="D647" s="18" t="s">
        <v>22</v>
      </c>
      <c r="E647" s="18">
        <v>32</v>
      </c>
      <c r="F647" s="18"/>
      <c r="G647" s="18">
        <f>ROUND(E647*F647,2)</f>
        <v>0</v>
      </c>
    </row>
    <row r="648" spans="1:7" ht="12.75">
      <c r="A648" s="5">
        <v>534</v>
      </c>
      <c r="B648" s="5" t="s">
        <v>373</v>
      </c>
      <c r="C648" s="27" t="s">
        <v>399</v>
      </c>
      <c r="D648" s="18" t="s">
        <v>12</v>
      </c>
      <c r="E648" s="18">
        <v>48.4</v>
      </c>
      <c r="F648" s="18"/>
      <c r="G648" s="18">
        <f>ROUND(E648*F648,2)</f>
        <v>0</v>
      </c>
    </row>
    <row r="649" spans="1:7" ht="12.75">
      <c r="A649" s="13"/>
      <c r="B649" s="14" t="s">
        <v>7</v>
      </c>
      <c r="C649" s="52" t="s">
        <v>798</v>
      </c>
      <c r="D649" s="14"/>
      <c r="E649" s="14"/>
      <c r="F649" s="14"/>
      <c r="G649" s="14"/>
    </row>
    <row r="650" spans="1:7" ht="22.5">
      <c r="A650" s="5">
        <v>535</v>
      </c>
      <c r="B650" s="5" t="s">
        <v>373</v>
      </c>
      <c r="C650" s="27" t="s">
        <v>533</v>
      </c>
      <c r="D650" s="18" t="s">
        <v>22</v>
      </c>
      <c r="E650" s="18">
        <v>876</v>
      </c>
      <c r="F650" s="18"/>
      <c r="G650" s="18">
        <f>ROUND(E650*F650,2)</f>
        <v>0</v>
      </c>
    </row>
    <row r="651" spans="1:7" ht="12.75">
      <c r="A651" s="5">
        <v>536</v>
      </c>
      <c r="B651" s="5" t="s">
        <v>373</v>
      </c>
      <c r="C651" s="27" t="s">
        <v>534</v>
      </c>
      <c r="D651" s="18" t="s">
        <v>22</v>
      </c>
      <c r="E651" s="18">
        <v>52</v>
      </c>
      <c r="F651" s="18"/>
      <c r="G651" s="18">
        <f>ROUND(E651*F651,2)</f>
        <v>0</v>
      </c>
    </row>
    <row r="652" spans="1:7" ht="12.75">
      <c r="A652" s="5">
        <v>537</v>
      </c>
      <c r="B652" s="5" t="s">
        <v>373</v>
      </c>
      <c r="C652" s="27" t="s">
        <v>535</v>
      </c>
      <c r="D652" s="18" t="s">
        <v>22</v>
      </c>
      <c r="E652" s="18">
        <v>24</v>
      </c>
      <c r="F652" s="18"/>
      <c r="G652" s="18">
        <f>ROUND(E652*F652,2)</f>
        <v>0</v>
      </c>
    </row>
    <row r="653" spans="1:7" ht="12.75">
      <c r="A653" s="13"/>
      <c r="B653" s="14" t="s">
        <v>7</v>
      </c>
      <c r="C653" s="52" t="s">
        <v>799</v>
      </c>
      <c r="D653" s="14"/>
      <c r="E653" s="14"/>
      <c r="F653" s="14"/>
      <c r="G653" s="14"/>
    </row>
    <row r="654" spans="1:7" ht="22.5">
      <c r="A654" s="5">
        <v>538</v>
      </c>
      <c r="B654" s="5" t="s">
        <v>373</v>
      </c>
      <c r="C654" s="27" t="s">
        <v>536</v>
      </c>
      <c r="D654" s="18" t="s">
        <v>12</v>
      </c>
      <c r="E654" s="18">
        <v>4</v>
      </c>
      <c r="F654" s="18"/>
      <c r="G654" s="18">
        <f aca="true" t="shared" si="37" ref="G654:G664">ROUND(E654*F654,2)</f>
        <v>0</v>
      </c>
    </row>
    <row r="655" spans="1:7" ht="22.5">
      <c r="A655" s="5">
        <v>539</v>
      </c>
      <c r="B655" s="5" t="s">
        <v>373</v>
      </c>
      <c r="C655" s="27" t="s">
        <v>537</v>
      </c>
      <c r="D655" s="18" t="s">
        <v>12</v>
      </c>
      <c r="E655" s="18">
        <v>4.666</v>
      </c>
      <c r="F655" s="18"/>
      <c r="G655" s="18">
        <f t="shared" si="37"/>
        <v>0</v>
      </c>
    </row>
    <row r="656" spans="1:7" ht="22.5">
      <c r="A656" s="5">
        <v>540</v>
      </c>
      <c r="B656" s="5" t="s">
        <v>373</v>
      </c>
      <c r="C656" s="27" t="s">
        <v>538</v>
      </c>
      <c r="D656" s="18" t="s">
        <v>12</v>
      </c>
      <c r="E656" s="18">
        <v>87.8</v>
      </c>
      <c r="F656" s="18"/>
      <c r="G656" s="18">
        <f t="shared" si="37"/>
        <v>0</v>
      </c>
    </row>
    <row r="657" spans="1:7" ht="22.5">
      <c r="A657" s="5">
        <v>541</v>
      </c>
      <c r="B657" s="5" t="s">
        <v>373</v>
      </c>
      <c r="C657" s="27" t="s">
        <v>539</v>
      </c>
      <c r="D657" s="18" t="s">
        <v>12</v>
      </c>
      <c r="E657" s="18">
        <v>89.501</v>
      </c>
      <c r="F657" s="18"/>
      <c r="G657" s="18">
        <f t="shared" si="37"/>
        <v>0</v>
      </c>
    </row>
    <row r="658" spans="1:7" ht="22.5">
      <c r="A658" s="5">
        <v>542</v>
      </c>
      <c r="B658" s="5" t="s">
        <v>373</v>
      </c>
      <c r="C658" s="27" t="s">
        <v>540</v>
      </c>
      <c r="D658" s="18" t="s">
        <v>12</v>
      </c>
      <c r="E658" s="18">
        <v>168.143</v>
      </c>
      <c r="F658" s="18"/>
      <c r="G658" s="18">
        <f t="shared" si="37"/>
        <v>0</v>
      </c>
    </row>
    <row r="659" spans="1:7" ht="22.5">
      <c r="A659" s="5">
        <v>543</v>
      </c>
      <c r="B659" s="5" t="s">
        <v>373</v>
      </c>
      <c r="C659" s="27" t="s">
        <v>541</v>
      </c>
      <c r="D659" s="18" t="s">
        <v>12</v>
      </c>
      <c r="E659" s="18">
        <v>26.75</v>
      </c>
      <c r="F659" s="18"/>
      <c r="G659" s="18">
        <f t="shared" si="37"/>
        <v>0</v>
      </c>
    </row>
    <row r="660" spans="1:7" ht="22.5">
      <c r="A660" s="5">
        <v>544</v>
      </c>
      <c r="B660" s="5" t="s">
        <v>373</v>
      </c>
      <c r="C660" s="27" t="s">
        <v>542</v>
      </c>
      <c r="D660" s="18" t="s">
        <v>12</v>
      </c>
      <c r="E660" s="18">
        <v>322</v>
      </c>
      <c r="F660" s="18"/>
      <c r="G660" s="18">
        <f t="shared" si="37"/>
        <v>0</v>
      </c>
    </row>
    <row r="661" spans="1:7" ht="22.5">
      <c r="A661" s="5">
        <v>545</v>
      </c>
      <c r="B661" s="5" t="s">
        <v>373</v>
      </c>
      <c r="C661" s="27" t="s">
        <v>543</v>
      </c>
      <c r="D661" s="18" t="s">
        <v>12</v>
      </c>
      <c r="E661" s="18">
        <v>150</v>
      </c>
      <c r="F661" s="18"/>
      <c r="G661" s="18">
        <f t="shared" si="37"/>
        <v>0</v>
      </c>
    </row>
    <row r="662" spans="1:7" ht="22.5">
      <c r="A662" s="5">
        <v>546</v>
      </c>
      <c r="B662" s="5" t="s">
        <v>373</v>
      </c>
      <c r="C662" s="27" t="s">
        <v>544</v>
      </c>
      <c r="D662" s="18" t="s">
        <v>12</v>
      </c>
      <c r="E662" s="18">
        <v>426.25</v>
      </c>
      <c r="F662" s="18"/>
      <c r="G662" s="18">
        <f t="shared" si="37"/>
        <v>0</v>
      </c>
    </row>
    <row r="663" spans="1:7" ht="22.5">
      <c r="A663" s="5">
        <v>547</v>
      </c>
      <c r="B663" s="5" t="s">
        <v>373</v>
      </c>
      <c r="C663" s="27" t="s">
        <v>545</v>
      </c>
      <c r="D663" s="18" t="s">
        <v>12</v>
      </c>
      <c r="E663" s="18">
        <v>98.572</v>
      </c>
      <c r="F663" s="18"/>
      <c r="G663" s="18">
        <f t="shared" si="37"/>
        <v>0</v>
      </c>
    </row>
    <row r="664" spans="1:7" ht="22.5">
      <c r="A664" s="5">
        <v>548</v>
      </c>
      <c r="B664" s="5" t="s">
        <v>373</v>
      </c>
      <c r="C664" s="27" t="s">
        <v>546</v>
      </c>
      <c r="D664" s="18" t="s">
        <v>12</v>
      </c>
      <c r="E664" s="18">
        <v>51.563</v>
      </c>
      <c r="F664" s="18"/>
      <c r="G664" s="18">
        <f t="shared" si="37"/>
        <v>0</v>
      </c>
    </row>
    <row r="665" spans="1:7" ht="12.75">
      <c r="A665" s="13"/>
      <c r="B665" s="14" t="s">
        <v>7</v>
      </c>
      <c r="C665" s="52" t="s">
        <v>800</v>
      </c>
      <c r="D665" s="14"/>
      <c r="E665" s="14"/>
      <c r="F665" s="14"/>
      <c r="G665" s="14"/>
    </row>
    <row r="666" spans="1:7" ht="12.75">
      <c r="A666" s="5">
        <v>549</v>
      </c>
      <c r="B666" s="5" t="s">
        <v>373</v>
      </c>
      <c r="C666" s="27" t="s">
        <v>547</v>
      </c>
      <c r="D666" s="18" t="s">
        <v>22</v>
      </c>
      <c r="E666" s="18">
        <v>1024</v>
      </c>
      <c r="F666" s="18"/>
      <c r="G666" s="18">
        <f>ROUND(E666*F666,2)</f>
        <v>0</v>
      </c>
    </row>
    <row r="667" spans="1:7" ht="12.75">
      <c r="A667" s="13"/>
      <c r="B667" s="14" t="s">
        <v>7</v>
      </c>
      <c r="C667" s="52" t="s">
        <v>801</v>
      </c>
      <c r="D667" s="14"/>
      <c r="E667" s="14"/>
      <c r="F667" s="14"/>
      <c r="G667" s="14"/>
    </row>
    <row r="668" spans="1:7" ht="22.5">
      <c r="A668" s="5">
        <v>550</v>
      </c>
      <c r="B668" s="5" t="s">
        <v>373</v>
      </c>
      <c r="C668" s="27" t="s">
        <v>548</v>
      </c>
      <c r="D668" s="18" t="s">
        <v>12</v>
      </c>
      <c r="E668" s="18">
        <v>1126</v>
      </c>
      <c r="F668" s="18"/>
      <c r="G668" s="18">
        <f>ROUND(E668*F668,2)</f>
        <v>0</v>
      </c>
    </row>
    <row r="669" spans="1:7" ht="22.5">
      <c r="A669" s="5">
        <v>551</v>
      </c>
      <c r="B669" s="5" t="s">
        <v>373</v>
      </c>
      <c r="C669" s="27" t="s">
        <v>549</v>
      </c>
      <c r="D669" s="18" t="s">
        <v>12</v>
      </c>
      <c r="E669" s="18">
        <v>226</v>
      </c>
      <c r="F669" s="18"/>
      <c r="G669" s="18">
        <f>ROUND(E669*F669,2)</f>
        <v>0</v>
      </c>
    </row>
    <row r="670" spans="1:7" ht="12.75">
      <c r="A670" s="53"/>
      <c r="B670" s="54" t="s">
        <v>7</v>
      </c>
      <c r="C670" s="55" t="s">
        <v>802</v>
      </c>
      <c r="D670" s="53"/>
      <c r="E670" s="53"/>
      <c r="F670" s="53"/>
      <c r="G670" s="54">
        <f>SUM(G462:G464)+SUM(G466:G473)+SUM(G476:G477)+SUM(G479:G480)+SUM(G483:G484)+SUM(G487:G488)+SUM(G490:G491)+G493+G495+G497+SUM(G500:G507)+SUM(G509:G510)+SUM(G512:G587)+SUM(G589:G599)+SUM(G601:G614)+SUM(G616:G621)+SUM(G623:G629)+SUM(G631:G636)+SUM(G638:G643)+SUM(G646:G648)+SUM(G650:G652)+SUM(G654:G664)+G666+SUM(G668:G669)+G482</f>
        <v>0</v>
      </c>
    </row>
    <row r="671" spans="1:7" ht="12.75">
      <c r="A671" s="74"/>
      <c r="B671" s="75" t="s">
        <v>7</v>
      </c>
      <c r="C671" s="76" t="s">
        <v>859</v>
      </c>
      <c r="D671" s="74"/>
      <c r="E671" s="74"/>
      <c r="F671" s="74"/>
      <c r="G671" s="74"/>
    </row>
    <row r="672" spans="1:7" ht="12.75">
      <c r="A672" s="56"/>
      <c r="B672" s="57" t="s">
        <v>7</v>
      </c>
      <c r="C672" s="58" t="s">
        <v>860</v>
      </c>
      <c r="D672" s="56"/>
      <c r="E672" s="56"/>
      <c r="F672" s="56"/>
      <c r="G672" s="56"/>
    </row>
    <row r="673" spans="1:7" ht="56.25">
      <c r="A673" s="48">
        <v>552</v>
      </c>
      <c r="B673" s="48" t="s">
        <v>240</v>
      </c>
      <c r="C673" s="49" t="s">
        <v>803</v>
      </c>
      <c r="D673" s="50" t="s">
        <v>31</v>
      </c>
      <c r="E673" s="50">
        <v>29.8</v>
      </c>
      <c r="F673" s="50"/>
      <c r="G673" s="18">
        <f aca="true" t="shared" si="38" ref="G673:G704">ROUND(E673*F673,2)</f>
        <v>0</v>
      </c>
    </row>
    <row r="674" spans="1:7" ht="56.25">
      <c r="A674" s="48">
        <v>553</v>
      </c>
      <c r="B674" s="48" t="s">
        <v>240</v>
      </c>
      <c r="C674" s="49" t="s">
        <v>804</v>
      </c>
      <c r="D674" s="50" t="s">
        <v>31</v>
      </c>
      <c r="E674" s="90">
        <v>327.65</v>
      </c>
      <c r="F674" s="50"/>
      <c r="G674" s="18">
        <f t="shared" si="38"/>
        <v>0</v>
      </c>
    </row>
    <row r="675" spans="1:7" ht="56.25">
      <c r="A675" s="48">
        <v>554</v>
      </c>
      <c r="B675" s="48" t="s">
        <v>240</v>
      </c>
      <c r="C675" s="49" t="s">
        <v>805</v>
      </c>
      <c r="D675" s="50" t="s">
        <v>31</v>
      </c>
      <c r="E675" s="50">
        <v>76.2</v>
      </c>
      <c r="F675" s="50"/>
      <c r="G675" s="18">
        <f t="shared" si="38"/>
        <v>0</v>
      </c>
    </row>
    <row r="676" spans="1:7" ht="56.25">
      <c r="A676" s="48">
        <v>555</v>
      </c>
      <c r="B676" s="48" t="s">
        <v>240</v>
      </c>
      <c r="C676" s="49" t="s">
        <v>806</v>
      </c>
      <c r="D676" s="50" t="s">
        <v>31</v>
      </c>
      <c r="E676" s="50">
        <v>228.2</v>
      </c>
      <c r="F676" s="50"/>
      <c r="G676" s="18">
        <f t="shared" si="38"/>
        <v>0</v>
      </c>
    </row>
    <row r="677" spans="1:7" ht="78.75">
      <c r="A677" s="48">
        <v>556</v>
      </c>
      <c r="B677" s="48" t="s">
        <v>240</v>
      </c>
      <c r="C677" s="49" t="s">
        <v>807</v>
      </c>
      <c r="D677" s="50" t="s">
        <v>31</v>
      </c>
      <c r="E677" s="50">
        <v>44</v>
      </c>
      <c r="F677" s="50"/>
      <c r="G677" s="18">
        <f t="shared" si="38"/>
        <v>0</v>
      </c>
    </row>
    <row r="678" spans="1:7" ht="78.75">
      <c r="A678" s="48">
        <v>557</v>
      </c>
      <c r="B678" s="48" t="s">
        <v>240</v>
      </c>
      <c r="C678" s="49" t="s">
        <v>808</v>
      </c>
      <c r="D678" s="50" t="s">
        <v>31</v>
      </c>
      <c r="E678" s="50">
        <v>99.2</v>
      </c>
      <c r="F678" s="50"/>
      <c r="G678" s="18">
        <f t="shared" si="38"/>
        <v>0</v>
      </c>
    </row>
    <row r="679" spans="1:7" ht="33.75">
      <c r="A679" s="48">
        <v>558</v>
      </c>
      <c r="B679" s="48" t="s">
        <v>240</v>
      </c>
      <c r="C679" s="49" t="s">
        <v>809</v>
      </c>
      <c r="D679" s="50" t="s">
        <v>31</v>
      </c>
      <c r="E679" s="50">
        <v>4</v>
      </c>
      <c r="F679" s="50"/>
      <c r="G679" s="18">
        <f t="shared" si="38"/>
        <v>0</v>
      </c>
    </row>
    <row r="680" spans="1:7" ht="22.5">
      <c r="A680" s="48">
        <v>559</v>
      </c>
      <c r="B680" s="48" t="s">
        <v>240</v>
      </c>
      <c r="C680" s="49" t="s">
        <v>241</v>
      </c>
      <c r="D680" s="50" t="s">
        <v>63</v>
      </c>
      <c r="E680" s="50">
        <v>2</v>
      </c>
      <c r="F680" s="50"/>
      <c r="G680" s="18">
        <f t="shared" si="38"/>
        <v>0</v>
      </c>
    </row>
    <row r="681" spans="1:7" ht="12.75">
      <c r="A681" s="48">
        <v>560</v>
      </c>
      <c r="B681" s="48" t="s">
        <v>240</v>
      </c>
      <c r="C681" s="49" t="s">
        <v>242</v>
      </c>
      <c r="D681" s="50" t="s">
        <v>22</v>
      </c>
      <c r="E681" s="50">
        <v>5</v>
      </c>
      <c r="F681" s="50"/>
      <c r="G681" s="18">
        <f t="shared" si="38"/>
        <v>0</v>
      </c>
    </row>
    <row r="682" spans="1:7" ht="12.75">
      <c r="A682" s="48">
        <v>561</v>
      </c>
      <c r="B682" s="48" t="s">
        <v>240</v>
      </c>
      <c r="C682" s="49" t="s">
        <v>243</v>
      </c>
      <c r="D682" s="50" t="s">
        <v>22</v>
      </c>
      <c r="E682" s="50">
        <v>31</v>
      </c>
      <c r="F682" s="50"/>
      <c r="G682" s="18">
        <f t="shared" si="38"/>
        <v>0</v>
      </c>
    </row>
    <row r="683" spans="1:7" ht="12.75">
      <c r="A683" s="48">
        <v>562</v>
      </c>
      <c r="B683" s="48" t="s">
        <v>240</v>
      </c>
      <c r="C683" s="49" t="s">
        <v>244</v>
      </c>
      <c r="D683" s="50" t="s">
        <v>22</v>
      </c>
      <c r="E683" s="50">
        <v>4</v>
      </c>
      <c r="F683" s="50"/>
      <c r="G683" s="18">
        <f t="shared" si="38"/>
        <v>0</v>
      </c>
    </row>
    <row r="684" spans="1:7" ht="12.75">
      <c r="A684" s="48">
        <v>563</v>
      </c>
      <c r="B684" s="48" t="s">
        <v>240</v>
      </c>
      <c r="C684" s="49" t="s">
        <v>810</v>
      </c>
      <c r="D684" s="50" t="s">
        <v>22</v>
      </c>
      <c r="E684" s="50">
        <v>16</v>
      </c>
      <c r="F684" s="50"/>
      <c r="G684" s="18">
        <f t="shared" si="38"/>
        <v>0</v>
      </c>
    </row>
    <row r="685" spans="1:7" ht="22.5">
      <c r="A685" s="48">
        <v>564</v>
      </c>
      <c r="B685" s="48" t="s">
        <v>240</v>
      </c>
      <c r="C685" s="49" t="s">
        <v>245</v>
      </c>
      <c r="D685" s="50" t="s">
        <v>63</v>
      </c>
      <c r="E685" s="50">
        <v>5</v>
      </c>
      <c r="F685" s="50"/>
      <c r="G685" s="18">
        <f t="shared" si="38"/>
        <v>0</v>
      </c>
    </row>
    <row r="686" spans="1:7" ht="22.5">
      <c r="A686" s="48">
        <v>565</v>
      </c>
      <c r="B686" s="48" t="s">
        <v>240</v>
      </c>
      <c r="C686" s="49" t="s">
        <v>246</v>
      </c>
      <c r="D686" s="50" t="s">
        <v>63</v>
      </c>
      <c r="E686" s="50">
        <v>10</v>
      </c>
      <c r="F686" s="50"/>
      <c r="G686" s="18">
        <f t="shared" si="38"/>
        <v>0</v>
      </c>
    </row>
    <row r="687" spans="1:7" ht="12.75">
      <c r="A687" s="48">
        <v>566</v>
      </c>
      <c r="B687" s="48" t="s">
        <v>240</v>
      </c>
      <c r="C687" s="49" t="s">
        <v>247</v>
      </c>
      <c r="D687" s="50" t="s">
        <v>63</v>
      </c>
      <c r="E687" s="50">
        <v>3</v>
      </c>
      <c r="F687" s="50"/>
      <c r="G687" s="18">
        <f t="shared" si="38"/>
        <v>0</v>
      </c>
    </row>
    <row r="688" spans="1:7" ht="22.5">
      <c r="A688" s="48">
        <v>567</v>
      </c>
      <c r="B688" s="48" t="s">
        <v>240</v>
      </c>
      <c r="C688" s="49" t="s">
        <v>248</v>
      </c>
      <c r="D688" s="50" t="s">
        <v>22</v>
      </c>
      <c r="E688" s="50">
        <v>2</v>
      </c>
      <c r="F688" s="50"/>
      <c r="G688" s="18">
        <f t="shared" si="38"/>
        <v>0</v>
      </c>
    </row>
    <row r="689" spans="1:7" ht="22.5">
      <c r="A689" s="48">
        <v>568</v>
      </c>
      <c r="B689" s="48" t="s">
        <v>240</v>
      </c>
      <c r="C689" s="49" t="s">
        <v>249</v>
      </c>
      <c r="D689" s="50" t="s">
        <v>22</v>
      </c>
      <c r="E689" s="50">
        <v>6</v>
      </c>
      <c r="F689" s="50"/>
      <c r="G689" s="18">
        <f t="shared" si="38"/>
        <v>0</v>
      </c>
    </row>
    <row r="690" spans="1:7" ht="22.5">
      <c r="A690" s="48">
        <v>569</v>
      </c>
      <c r="B690" s="48" t="s">
        <v>240</v>
      </c>
      <c r="C690" s="49" t="s">
        <v>250</v>
      </c>
      <c r="D690" s="50" t="s">
        <v>22</v>
      </c>
      <c r="E690" s="50">
        <v>11</v>
      </c>
      <c r="F690" s="50"/>
      <c r="G690" s="18">
        <f t="shared" si="38"/>
        <v>0</v>
      </c>
    </row>
    <row r="691" spans="1:7" ht="22.5">
      <c r="A691" s="48">
        <v>570</v>
      </c>
      <c r="B691" s="48" t="s">
        <v>240</v>
      </c>
      <c r="C691" s="49" t="s">
        <v>251</v>
      </c>
      <c r="D691" s="50" t="s">
        <v>22</v>
      </c>
      <c r="E691" s="50">
        <v>3</v>
      </c>
      <c r="F691" s="50"/>
      <c r="G691" s="18">
        <f t="shared" si="38"/>
        <v>0</v>
      </c>
    </row>
    <row r="692" spans="1:7" ht="22.5">
      <c r="A692" s="48">
        <v>571</v>
      </c>
      <c r="B692" s="48" t="s">
        <v>240</v>
      </c>
      <c r="C692" s="49" t="s">
        <v>252</v>
      </c>
      <c r="D692" s="50" t="s">
        <v>22</v>
      </c>
      <c r="E692" s="50">
        <v>139</v>
      </c>
      <c r="F692" s="50"/>
      <c r="G692" s="18">
        <f t="shared" si="38"/>
        <v>0</v>
      </c>
    </row>
    <row r="693" spans="1:7" ht="22.5">
      <c r="A693" s="48">
        <v>572</v>
      </c>
      <c r="B693" s="48" t="s">
        <v>240</v>
      </c>
      <c r="C693" s="49" t="s">
        <v>253</v>
      </c>
      <c r="D693" s="50" t="s">
        <v>22</v>
      </c>
      <c r="E693" s="50">
        <v>1</v>
      </c>
      <c r="F693" s="50"/>
      <c r="G693" s="18">
        <f t="shared" si="38"/>
        <v>0</v>
      </c>
    </row>
    <row r="694" spans="1:7" ht="22.5">
      <c r="A694" s="48">
        <v>573</v>
      </c>
      <c r="B694" s="48" t="s">
        <v>240</v>
      </c>
      <c r="C694" s="49" t="s">
        <v>254</v>
      </c>
      <c r="D694" s="50" t="s">
        <v>22</v>
      </c>
      <c r="E694" s="50">
        <v>26</v>
      </c>
      <c r="F694" s="50"/>
      <c r="G694" s="18">
        <f t="shared" si="38"/>
        <v>0</v>
      </c>
    </row>
    <row r="695" spans="1:7" ht="22.5">
      <c r="A695" s="48">
        <v>574</v>
      </c>
      <c r="B695" s="48" t="s">
        <v>240</v>
      </c>
      <c r="C695" s="49" t="s">
        <v>255</v>
      </c>
      <c r="D695" s="50" t="s">
        <v>22</v>
      </c>
      <c r="E695" s="50">
        <v>1</v>
      </c>
      <c r="F695" s="50"/>
      <c r="G695" s="18">
        <f t="shared" si="38"/>
        <v>0</v>
      </c>
    </row>
    <row r="696" spans="1:7" ht="22.5">
      <c r="A696" s="48">
        <v>575</v>
      </c>
      <c r="B696" s="48" t="s">
        <v>240</v>
      </c>
      <c r="C696" s="49" t="s">
        <v>256</v>
      </c>
      <c r="D696" s="50" t="s">
        <v>22</v>
      </c>
      <c r="E696" s="50">
        <v>1</v>
      </c>
      <c r="F696" s="50"/>
      <c r="G696" s="18">
        <f t="shared" si="38"/>
        <v>0</v>
      </c>
    </row>
    <row r="697" spans="1:7" ht="22.5">
      <c r="A697" s="48">
        <v>576</v>
      </c>
      <c r="B697" s="48" t="s">
        <v>240</v>
      </c>
      <c r="C697" s="49" t="s">
        <v>257</v>
      </c>
      <c r="D697" s="50" t="s">
        <v>22</v>
      </c>
      <c r="E697" s="50">
        <v>2</v>
      </c>
      <c r="F697" s="50"/>
      <c r="G697" s="18">
        <f t="shared" si="38"/>
        <v>0</v>
      </c>
    </row>
    <row r="698" spans="1:7" ht="22.5">
      <c r="A698" s="48">
        <v>577</v>
      </c>
      <c r="B698" s="48" t="s">
        <v>240</v>
      </c>
      <c r="C698" s="49" t="s">
        <v>258</v>
      </c>
      <c r="D698" s="50" t="s">
        <v>22</v>
      </c>
      <c r="E698" s="50">
        <v>4</v>
      </c>
      <c r="F698" s="50"/>
      <c r="G698" s="18">
        <f t="shared" si="38"/>
        <v>0</v>
      </c>
    </row>
    <row r="699" spans="1:7" ht="22.5">
      <c r="A699" s="48">
        <v>578</v>
      </c>
      <c r="B699" s="48" t="s">
        <v>240</v>
      </c>
      <c r="C699" s="49" t="s">
        <v>259</v>
      </c>
      <c r="D699" s="50" t="s">
        <v>22</v>
      </c>
      <c r="E699" s="50">
        <v>1</v>
      </c>
      <c r="F699" s="50"/>
      <c r="G699" s="18">
        <f t="shared" si="38"/>
        <v>0</v>
      </c>
    </row>
    <row r="700" spans="1:7" ht="22.5">
      <c r="A700" s="48">
        <v>579</v>
      </c>
      <c r="B700" s="48" t="s">
        <v>240</v>
      </c>
      <c r="C700" s="49" t="s">
        <v>260</v>
      </c>
      <c r="D700" s="50" t="s">
        <v>22</v>
      </c>
      <c r="E700" s="50">
        <v>1</v>
      </c>
      <c r="F700" s="50"/>
      <c r="G700" s="18">
        <f t="shared" si="38"/>
        <v>0</v>
      </c>
    </row>
    <row r="701" spans="1:7" ht="22.5">
      <c r="A701" s="48">
        <v>580</v>
      </c>
      <c r="B701" s="48" t="s">
        <v>240</v>
      </c>
      <c r="C701" s="49" t="s">
        <v>261</v>
      </c>
      <c r="D701" s="50" t="s">
        <v>22</v>
      </c>
      <c r="E701" s="50">
        <v>1</v>
      </c>
      <c r="F701" s="50"/>
      <c r="G701" s="18">
        <f t="shared" si="38"/>
        <v>0</v>
      </c>
    </row>
    <row r="702" spans="1:7" ht="22.5">
      <c r="A702" s="48">
        <v>581</v>
      </c>
      <c r="B702" s="48" t="s">
        <v>240</v>
      </c>
      <c r="C702" s="49" t="s">
        <v>262</v>
      </c>
      <c r="D702" s="50" t="s">
        <v>22</v>
      </c>
      <c r="E702" s="50">
        <v>15</v>
      </c>
      <c r="F702" s="50"/>
      <c r="G702" s="18">
        <f t="shared" si="38"/>
        <v>0</v>
      </c>
    </row>
    <row r="703" spans="1:7" ht="22.5">
      <c r="A703" s="48">
        <v>582</v>
      </c>
      <c r="B703" s="48" t="s">
        <v>240</v>
      </c>
      <c r="C703" s="49" t="s">
        <v>263</v>
      </c>
      <c r="D703" s="50" t="s">
        <v>22</v>
      </c>
      <c r="E703" s="50">
        <v>1</v>
      </c>
      <c r="F703" s="50"/>
      <c r="G703" s="18">
        <f t="shared" si="38"/>
        <v>0</v>
      </c>
    </row>
    <row r="704" spans="1:7" ht="22.5">
      <c r="A704" s="48">
        <v>583</v>
      </c>
      <c r="B704" s="48" t="s">
        <v>240</v>
      </c>
      <c r="C704" s="49" t="s">
        <v>264</v>
      </c>
      <c r="D704" s="50" t="s">
        <v>22</v>
      </c>
      <c r="E704" s="50">
        <v>4</v>
      </c>
      <c r="F704" s="50"/>
      <c r="G704" s="18">
        <f t="shared" si="38"/>
        <v>0</v>
      </c>
    </row>
    <row r="705" spans="1:7" ht="22.5">
      <c r="A705" s="48">
        <v>584</v>
      </c>
      <c r="B705" s="48" t="s">
        <v>240</v>
      </c>
      <c r="C705" s="49" t="s">
        <v>265</v>
      </c>
      <c r="D705" s="50" t="s">
        <v>22</v>
      </c>
      <c r="E705" s="50">
        <v>6</v>
      </c>
      <c r="F705" s="50"/>
      <c r="G705" s="18">
        <f aca="true" t="shared" si="39" ref="G705:G736">ROUND(E705*F705,2)</f>
        <v>0</v>
      </c>
    </row>
    <row r="706" spans="1:7" ht="22.5">
      <c r="A706" s="48">
        <v>585</v>
      </c>
      <c r="B706" s="48" t="s">
        <v>240</v>
      </c>
      <c r="C706" s="49" t="s">
        <v>266</v>
      </c>
      <c r="D706" s="50" t="s">
        <v>22</v>
      </c>
      <c r="E706" s="50">
        <v>6</v>
      </c>
      <c r="F706" s="50"/>
      <c r="G706" s="18">
        <f t="shared" si="39"/>
        <v>0</v>
      </c>
    </row>
    <row r="707" spans="1:7" ht="22.5">
      <c r="A707" s="48">
        <v>586</v>
      </c>
      <c r="B707" s="48" t="s">
        <v>240</v>
      </c>
      <c r="C707" s="49" t="s">
        <v>267</v>
      </c>
      <c r="D707" s="50" t="s">
        <v>22</v>
      </c>
      <c r="E707" s="50">
        <v>2</v>
      </c>
      <c r="F707" s="50"/>
      <c r="G707" s="18">
        <f t="shared" si="39"/>
        <v>0</v>
      </c>
    </row>
    <row r="708" spans="1:7" ht="22.5">
      <c r="A708" s="48">
        <v>587</v>
      </c>
      <c r="B708" s="48" t="s">
        <v>240</v>
      </c>
      <c r="C708" s="49" t="s">
        <v>269</v>
      </c>
      <c r="D708" s="50" t="s">
        <v>22</v>
      </c>
      <c r="E708" s="50">
        <v>25</v>
      </c>
      <c r="F708" s="50"/>
      <c r="G708" s="18">
        <f t="shared" si="39"/>
        <v>0</v>
      </c>
    </row>
    <row r="709" spans="1:7" ht="22.5">
      <c r="A709" s="48">
        <v>588</v>
      </c>
      <c r="B709" s="48" t="s">
        <v>240</v>
      </c>
      <c r="C709" s="49" t="s">
        <v>270</v>
      </c>
      <c r="D709" s="50" t="s">
        <v>22</v>
      </c>
      <c r="E709" s="50">
        <v>1</v>
      </c>
      <c r="F709" s="50"/>
      <c r="G709" s="18">
        <f t="shared" si="39"/>
        <v>0</v>
      </c>
    </row>
    <row r="710" spans="1:7" ht="22.5">
      <c r="A710" s="48">
        <v>589</v>
      </c>
      <c r="B710" s="48" t="s">
        <v>240</v>
      </c>
      <c r="C710" s="49" t="s">
        <v>271</v>
      </c>
      <c r="D710" s="50" t="s">
        <v>22</v>
      </c>
      <c r="E710" s="50">
        <v>1</v>
      </c>
      <c r="F710" s="50"/>
      <c r="G710" s="18">
        <f t="shared" si="39"/>
        <v>0</v>
      </c>
    </row>
    <row r="711" spans="1:7" ht="22.5">
      <c r="A711" s="48">
        <v>590</v>
      </c>
      <c r="B711" s="48" t="s">
        <v>240</v>
      </c>
      <c r="C711" s="49" t="s">
        <v>272</v>
      </c>
      <c r="D711" s="50" t="s">
        <v>22</v>
      </c>
      <c r="E711" s="50">
        <v>25</v>
      </c>
      <c r="F711" s="50"/>
      <c r="G711" s="18">
        <f t="shared" si="39"/>
        <v>0</v>
      </c>
    </row>
    <row r="712" spans="1:7" ht="22.5">
      <c r="A712" s="48">
        <v>591</v>
      </c>
      <c r="B712" s="48" t="s">
        <v>240</v>
      </c>
      <c r="C712" s="49" t="s">
        <v>811</v>
      </c>
      <c r="D712" s="50" t="s">
        <v>128</v>
      </c>
      <c r="E712" s="50">
        <v>3</v>
      </c>
      <c r="F712" s="50"/>
      <c r="G712" s="18">
        <f t="shared" si="39"/>
        <v>0</v>
      </c>
    </row>
    <row r="713" spans="1:7" ht="22.5">
      <c r="A713" s="48">
        <v>592</v>
      </c>
      <c r="B713" s="48" t="s">
        <v>240</v>
      </c>
      <c r="C713" s="49" t="s">
        <v>812</v>
      </c>
      <c r="D713" s="50" t="s">
        <v>63</v>
      </c>
      <c r="E713" s="50">
        <v>28</v>
      </c>
      <c r="F713" s="50"/>
      <c r="G713" s="18">
        <f t="shared" si="39"/>
        <v>0</v>
      </c>
    </row>
    <row r="714" spans="1:7" ht="22.5">
      <c r="A714" s="48">
        <v>593</v>
      </c>
      <c r="B714" s="48" t="s">
        <v>240</v>
      </c>
      <c r="C714" s="49" t="s">
        <v>813</v>
      </c>
      <c r="D714" s="50" t="s">
        <v>63</v>
      </c>
      <c r="E714" s="50">
        <v>5</v>
      </c>
      <c r="F714" s="50"/>
      <c r="G714" s="18">
        <f t="shared" si="39"/>
        <v>0</v>
      </c>
    </row>
    <row r="715" spans="1:7" ht="22.5">
      <c r="A715" s="48">
        <v>594</v>
      </c>
      <c r="B715" s="48" t="s">
        <v>240</v>
      </c>
      <c r="C715" s="49" t="s">
        <v>814</v>
      </c>
      <c r="D715" s="50" t="s">
        <v>63</v>
      </c>
      <c r="E715" s="50">
        <v>8</v>
      </c>
      <c r="F715" s="50"/>
      <c r="G715" s="18">
        <f t="shared" si="39"/>
        <v>0</v>
      </c>
    </row>
    <row r="716" spans="1:7" ht="22.5">
      <c r="A716" s="48">
        <v>595</v>
      </c>
      <c r="B716" s="48" t="s">
        <v>240</v>
      </c>
      <c r="C716" s="49" t="s">
        <v>815</v>
      </c>
      <c r="D716" s="50" t="s">
        <v>63</v>
      </c>
      <c r="E716" s="50">
        <v>2</v>
      </c>
      <c r="F716" s="50"/>
      <c r="G716" s="18">
        <f t="shared" si="39"/>
        <v>0</v>
      </c>
    </row>
    <row r="717" spans="1:7" ht="22.5">
      <c r="A717" s="48">
        <v>596</v>
      </c>
      <c r="B717" s="48" t="s">
        <v>240</v>
      </c>
      <c r="C717" s="49" t="s">
        <v>816</v>
      </c>
      <c r="D717" s="50" t="s">
        <v>22</v>
      </c>
      <c r="E717" s="50">
        <v>7</v>
      </c>
      <c r="F717" s="50"/>
      <c r="G717" s="18">
        <f t="shared" si="39"/>
        <v>0</v>
      </c>
    </row>
    <row r="718" spans="1:7" ht="12.75">
      <c r="A718" s="48">
        <v>597</v>
      </c>
      <c r="B718" s="48" t="s">
        <v>240</v>
      </c>
      <c r="C718" s="49" t="s">
        <v>817</v>
      </c>
      <c r="D718" s="50" t="s">
        <v>128</v>
      </c>
      <c r="E718" s="50">
        <v>1</v>
      </c>
      <c r="F718" s="50"/>
      <c r="G718" s="18">
        <f t="shared" si="39"/>
        <v>0</v>
      </c>
    </row>
    <row r="719" spans="1:7" ht="22.5">
      <c r="A719" s="48">
        <v>598</v>
      </c>
      <c r="B719" s="48" t="s">
        <v>240</v>
      </c>
      <c r="C719" s="49" t="s">
        <v>273</v>
      </c>
      <c r="D719" s="50" t="s">
        <v>128</v>
      </c>
      <c r="E719" s="50">
        <v>1</v>
      </c>
      <c r="F719" s="50"/>
      <c r="G719" s="18">
        <f t="shared" si="39"/>
        <v>0</v>
      </c>
    </row>
    <row r="720" spans="1:7" ht="33.75">
      <c r="A720" s="48">
        <v>599</v>
      </c>
      <c r="B720" s="48" t="s">
        <v>240</v>
      </c>
      <c r="C720" s="49" t="s">
        <v>274</v>
      </c>
      <c r="D720" s="50" t="s">
        <v>128</v>
      </c>
      <c r="E720" s="50">
        <v>1</v>
      </c>
      <c r="F720" s="50"/>
      <c r="G720" s="18">
        <f t="shared" si="39"/>
        <v>0</v>
      </c>
    </row>
    <row r="721" spans="1:7" ht="12.75">
      <c r="A721" s="48">
        <v>600</v>
      </c>
      <c r="B721" s="48" t="s">
        <v>240</v>
      </c>
      <c r="C721" s="49" t="s">
        <v>275</v>
      </c>
      <c r="D721" s="50" t="s">
        <v>31</v>
      </c>
      <c r="E721" s="50">
        <f aca="true" t="shared" si="40" ref="E721:E726">E673</f>
        <v>29.8</v>
      </c>
      <c r="F721" s="50"/>
      <c r="G721" s="18">
        <f t="shared" si="39"/>
        <v>0</v>
      </c>
    </row>
    <row r="722" spans="1:7" ht="12.75">
      <c r="A722" s="48">
        <v>601</v>
      </c>
      <c r="B722" s="48" t="s">
        <v>240</v>
      </c>
      <c r="C722" s="49" t="s">
        <v>276</v>
      </c>
      <c r="D722" s="50" t="s">
        <v>31</v>
      </c>
      <c r="E722" s="90">
        <f t="shared" si="40"/>
        <v>327.65</v>
      </c>
      <c r="F722" s="50"/>
      <c r="G722" s="18">
        <f t="shared" si="39"/>
        <v>0</v>
      </c>
    </row>
    <row r="723" spans="1:7" ht="12.75">
      <c r="A723" s="48">
        <v>602</v>
      </c>
      <c r="B723" s="48" t="s">
        <v>240</v>
      </c>
      <c r="C723" s="49" t="s">
        <v>277</v>
      </c>
      <c r="D723" s="50" t="s">
        <v>31</v>
      </c>
      <c r="E723" s="50">
        <f t="shared" si="40"/>
        <v>76.2</v>
      </c>
      <c r="F723" s="50"/>
      <c r="G723" s="18">
        <f t="shared" si="39"/>
        <v>0</v>
      </c>
    </row>
    <row r="724" spans="1:7" ht="12.75">
      <c r="A724" s="48">
        <v>603</v>
      </c>
      <c r="B724" s="48" t="s">
        <v>240</v>
      </c>
      <c r="C724" s="49" t="s">
        <v>278</v>
      </c>
      <c r="D724" s="50" t="s">
        <v>31</v>
      </c>
      <c r="E724" s="50">
        <f t="shared" si="40"/>
        <v>228.2</v>
      </c>
      <c r="F724" s="50"/>
      <c r="G724" s="18">
        <f t="shared" si="39"/>
        <v>0</v>
      </c>
    </row>
    <row r="725" spans="1:7" ht="12.75">
      <c r="A725" s="48">
        <v>604</v>
      </c>
      <c r="B725" s="48" t="s">
        <v>240</v>
      </c>
      <c r="C725" s="49" t="s">
        <v>279</v>
      </c>
      <c r="D725" s="50" t="s">
        <v>31</v>
      </c>
      <c r="E725" s="50">
        <f t="shared" si="40"/>
        <v>44</v>
      </c>
      <c r="F725" s="50"/>
      <c r="G725" s="18">
        <f t="shared" si="39"/>
        <v>0</v>
      </c>
    </row>
    <row r="726" spans="1:7" ht="12.75">
      <c r="A726" s="48">
        <v>605</v>
      </c>
      <c r="B726" s="48" t="s">
        <v>240</v>
      </c>
      <c r="C726" s="49" t="s">
        <v>280</v>
      </c>
      <c r="D726" s="50" t="s">
        <v>31</v>
      </c>
      <c r="E726" s="50">
        <f t="shared" si="40"/>
        <v>99.2</v>
      </c>
      <c r="F726" s="50"/>
      <c r="G726" s="18">
        <f t="shared" si="39"/>
        <v>0</v>
      </c>
    </row>
    <row r="727" spans="1:7" ht="12.75">
      <c r="A727" s="48">
        <v>606</v>
      </c>
      <c r="B727" s="57" t="s">
        <v>7</v>
      </c>
      <c r="C727" s="58" t="s">
        <v>861</v>
      </c>
      <c r="D727" s="57"/>
      <c r="E727" s="57"/>
      <c r="F727" s="57"/>
      <c r="G727" s="56"/>
    </row>
    <row r="728" spans="1:7" ht="67.5">
      <c r="A728" s="48">
        <v>607</v>
      </c>
      <c r="B728" s="48" t="s">
        <v>240</v>
      </c>
      <c r="C728" s="49" t="s">
        <v>818</v>
      </c>
      <c r="D728" s="50" t="s">
        <v>31</v>
      </c>
      <c r="E728" s="50">
        <f>35.8+206.5</f>
        <v>242.3</v>
      </c>
      <c r="F728" s="50"/>
      <c r="G728" s="18">
        <f aca="true" t="shared" si="41" ref="G728:G736">ROUND(E728*F728,2)</f>
        <v>0</v>
      </c>
    </row>
    <row r="729" spans="1:7" ht="67.5">
      <c r="A729" s="48">
        <v>608</v>
      </c>
      <c r="B729" s="48" t="s">
        <v>240</v>
      </c>
      <c r="C729" s="49" t="s">
        <v>819</v>
      </c>
      <c r="D729" s="50" t="s">
        <v>31</v>
      </c>
      <c r="E729" s="50">
        <f>61.7+104.3</f>
        <v>166</v>
      </c>
      <c r="F729" s="50"/>
      <c r="G729" s="18">
        <f t="shared" si="41"/>
        <v>0</v>
      </c>
    </row>
    <row r="730" spans="1:7" ht="67.5">
      <c r="A730" s="48">
        <v>609</v>
      </c>
      <c r="B730" s="48" t="s">
        <v>240</v>
      </c>
      <c r="C730" s="49" t="s">
        <v>820</v>
      </c>
      <c r="D730" s="50" t="s">
        <v>31</v>
      </c>
      <c r="E730" s="50">
        <v>2.9</v>
      </c>
      <c r="F730" s="50"/>
      <c r="G730" s="18">
        <f t="shared" si="41"/>
        <v>0</v>
      </c>
    </row>
    <row r="731" spans="1:7" ht="56.25">
      <c r="A731" s="48">
        <v>610</v>
      </c>
      <c r="B731" s="48" t="s">
        <v>240</v>
      </c>
      <c r="C731" s="49" t="s">
        <v>821</v>
      </c>
      <c r="D731" s="50" t="s">
        <v>31</v>
      </c>
      <c r="E731" s="50">
        <v>81.5</v>
      </c>
      <c r="F731" s="50"/>
      <c r="G731" s="18">
        <f t="shared" si="41"/>
        <v>0</v>
      </c>
    </row>
    <row r="732" spans="1:7" ht="67.5">
      <c r="A732" s="48">
        <v>611</v>
      </c>
      <c r="B732" s="48" t="s">
        <v>240</v>
      </c>
      <c r="C732" s="49" t="s">
        <v>822</v>
      </c>
      <c r="D732" s="50" t="s">
        <v>31</v>
      </c>
      <c r="E732" s="50">
        <v>241.4</v>
      </c>
      <c r="F732" s="50"/>
      <c r="G732" s="18">
        <f t="shared" si="41"/>
        <v>0</v>
      </c>
    </row>
    <row r="733" spans="1:7" ht="22.5">
      <c r="A733" s="48">
        <v>612</v>
      </c>
      <c r="B733" s="48" t="s">
        <v>240</v>
      </c>
      <c r="C733" s="49" t="s">
        <v>823</v>
      </c>
      <c r="D733" s="50" t="s">
        <v>31</v>
      </c>
      <c r="E733" s="50">
        <f>2*5</f>
        <v>10</v>
      </c>
      <c r="F733" s="50"/>
      <c r="G733" s="18">
        <f t="shared" si="41"/>
        <v>0</v>
      </c>
    </row>
    <row r="734" spans="1:7" ht="22.5">
      <c r="A734" s="48">
        <v>613</v>
      </c>
      <c r="B734" s="48" t="s">
        <v>240</v>
      </c>
      <c r="C734" s="49" t="s">
        <v>824</v>
      </c>
      <c r="D734" s="50" t="s">
        <v>31</v>
      </c>
      <c r="E734" s="50">
        <f>5*10</f>
        <v>50</v>
      </c>
      <c r="F734" s="50"/>
      <c r="G734" s="18">
        <f t="shared" si="41"/>
        <v>0</v>
      </c>
    </row>
    <row r="735" spans="1:7" ht="33.75">
      <c r="A735" s="48">
        <v>614</v>
      </c>
      <c r="B735" s="48" t="s">
        <v>240</v>
      </c>
      <c r="C735" s="49" t="s">
        <v>825</v>
      </c>
      <c r="D735" s="50" t="s">
        <v>31</v>
      </c>
      <c r="E735" s="50">
        <v>4</v>
      </c>
      <c r="F735" s="50"/>
      <c r="G735" s="18">
        <f t="shared" si="41"/>
        <v>0</v>
      </c>
    </row>
    <row r="736" spans="1:7" ht="22.5">
      <c r="A736" s="48">
        <v>615</v>
      </c>
      <c r="B736" s="48" t="s">
        <v>240</v>
      </c>
      <c r="C736" s="49" t="s">
        <v>281</v>
      </c>
      <c r="D736" s="50" t="s">
        <v>63</v>
      </c>
      <c r="E736" s="50">
        <v>2</v>
      </c>
      <c r="F736" s="50"/>
      <c r="G736" s="18">
        <f t="shared" si="41"/>
        <v>0</v>
      </c>
    </row>
    <row r="737" spans="1:7" ht="22.5">
      <c r="A737" s="48">
        <v>616</v>
      </c>
      <c r="B737" s="48" t="s">
        <v>240</v>
      </c>
      <c r="C737" s="49" t="s">
        <v>826</v>
      </c>
      <c r="D737" s="50" t="s">
        <v>63</v>
      </c>
      <c r="E737" s="50">
        <v>3</v>
      </c>
      <c r="F737" s="50"/>
      <c r="G737" s="18">
        <f aca="true" t="shared" si="42" ref="G737:G800">ROUND(E737*F737,2)</f>
        <v>0</v>
      </c>
    </row>
    <row r="738" spans="1:7" ht="22.5">
      <c r="A738" s="48">
        <v>617</v>
      </c>
      <c r="B738" s="48" t="s">
        <v>240</v>
      </c>
      <c r="C738" s="49" t="s">
        <v>827</v>
      </c>
      <c r="D738" s="50" t="s">
        <v>63</v>
      </c>
      <c r="E738" s="50">
        <v>2</v>
      </c>
      <c r="F738" s="50"/>
      <c r="G738" s="18">
        <f t="shared" si="42"/>
        <v>0</v>
      </c>
    </row>
    <row r="739" spans="1:7" ht="33.75">
      <c r="A739" s="48">
        <v>618</v>
      </c>
      <c r="B739" s="48" t="s">
        <v>240</v>
      </c>
      <c r="C739" s="49" t="s">
        <v>282</v>
      </c>
      <c r="D739" s="50" t="s">
        <v>63</v>
      </c>
      <c r="E739" s="50">
        <v>6</v>
      </c>
      <c r="F739" s="50"/>
      <c r="G739" s="18">
        <f t="shared" si="42"/>
        <v>0</v>
      </c>
    </row>
    <row r="740" spans="1:7" ht="22.5">
      <c r="A740" s="48">
        <v>619</v>
      </c>
      <c r="B740" s="48" t="s">
        <v>240</v>
      </c>
      <c r="C740" s="49" t="s">
        <v>283</v>
      </c>
      <c r="D740" s="50" t="s">
        <v>128</v>
      </c>
      <c r="E740" s="50">
        <v>13</v>
      </c>
      <c r="F740" s="50"/>
      <c r="G740" s="18">
        <f t="shared" si="42"/>
        <v>0</v>
      </c>
    </row>
    <row r="741" spans="1:7" ht="22.5">
      <c r="A741" s="48">
        <v>620</v>
      </c>
      <c r="B741" s="48" t="s">
        <v>240</v>
      </c>
      <c r="C741" s="49" t="s">
        <v>284</v>
      </c>
      <c r="D741" s="50" t="s">
        <v>128</v>
      </c>
      <c r="E741" s="50">
        <v>5</v>
      </c>
      <c r="F741" s="50"/>
      <c r="G741" s="18">
        <f t="shared" si="42"/>
        <v>0</v>
      </c>
    </row>
    <row r="742" spans="1:7" ht="22.5">
      <c r="A742" s="48">
        <v>621</v>
      </c>
      <c r="B742" s="48" t="s">
        <v>240</v>
      </c>
      <c r="C742" s="49" t="s">
        <v>285</v>
      </c>
      <c r="D742" s="50" t="s">
        <v>128</v>
      </c>
      <c r="E742" s="50">
        <v>11</v>
      </c>
      <c r="F742" s="50"/>
      <c r="G742" s="18">
        <f t="shared" si="42"/>
        <v>0</v>
      </c>
    </row>
    <row r="743" spans="1:7" ht="45">
      <c r="A743" s="48">
        <v>622</v>
      </c>
      <c r="B743" s="48" t="s">
        <v>240</v>
      </c>
      <c r="C743" s="49" t="s">
        <v>286</v>
      </c>
      <c r="D743" s="50" t="s">
        <v>128</v>
      </c>
      <c r="E743" s="50">
        <v>1</v>
      </c>
      <c r="F743" s="50"/>
      <c r="G743" s="18">
        <f t="shared" si="42"/>
        <v>0</v>
      </c>
    </row>
    <row r="744" spans="1:7" ht="33.75">
      <c r="A744" s="48">
        <v>623</v>
      </c>
      <c r="B744" s="48" t="s">
        <v>240</v>
      </c>
      <c r="C744" s="49" t="s">
        <v>287</v>
      </c>
      <c r="D744" s="50" t="s">
        <v>63</v>
      </c>
      <c r="E744" s="50">
        <v>2</v>
      </c>
      <c r="F744" s="50"/>
      <c r="G744" s="18">
        <f t="shared" si="42"/>
        <v>0</v>
      </c>
    </row>
    <row r="745" spans="1:7" ht="33.75">
      <c r="A745" s="48">
        <v>624</v>
      </c>
      <c r="B745" s="48" t="s">
        <v>240</v>
      </c>
      <c r="C745" s="49" t="s">
        <v>288</v>
      </c>
      <c r="D745" s="50" t="s">
        <v>63</v>
      </c>
      <c r="E745" s="50">
        <v>11</v>
      </c>
      <c r="F745" s="50"/>
      <c r="G745" s="18">
        <f t="shared" si="42"/>
        <v>0</v>
      </c>
    </row>
    <row r="746" spans="1:7" ht="33.75">
      <c r="A746" s="48">
        <v>625</v>
      </c>
      <c r="B746" s="48" t="s">
        <v>240</v>
      </c>
      <c r="C746" s="49" t="s">
        <v>289</v>
      </c>
      <c r="D746" s="50" t="s">
        <v>290</v>
      </c>
      <c r="E746" s="50">
        <v>6</v>
      </c>
      <c r="F746" s="50"/>
      <c r="G746" s="18">
        <f t="shared" si="42"/>
        <v>0</v>
      </c>
    </row>
    <row r="747" spans="1:7" ht="33.75">
      <c r="A747" s="48">
        <v>626</v>
      </c>
      <c r="B747" s="48" t="s">
        <v>240</v>
      </c>
      <c r="C747" s="49" t="s">
        <v>291</v>
      </c>
      <c r="D747" s="50" t="s">
        <v>290</v>
      </c>
      <c r="E747" s="50">
        <v>11</v>
      </c>
      <c r="F747" s="50"/>
      <c r="G747" s="18">
        <f t="shared" si="42"/>
        <v>0</v>
      </c>
    </row>
    <row r="748" spans="1:7" ht="33.75">
      <c r="A748" s="48">
        <v>627</v>
      </c>
      <c r="B748" s="48" t="s">
        <v>240</v>
      </c>
      <c r="C748" s="49" t="s">
        <v>292</v>
      </c>
      <c r="D748" s="50" t="s">
        <v>290</v>
      </c>
      <c r="E748" s="50">
        <v>2</v>
      </c>
      <c r="F748" s="50"/>
      <c r="G748" s="18">
        <f t="shared" si="42"/>
        <v>0</v>
      </c>
    </row>
    <row r="749" spans="1:7" ht="22.5">
      <c r="A749" s="48">
        <v>628</v>
      </c>
      <c r="B749" s="48" t="s">
        <v>240</v>
      </c>
      <c r="C749" s="49" t="s">
        <v>293</v>
      </c>
      <c r="D749" s="50" t="s">
        <v>128</v>
      </c>
      <c r="E749" s="50">
        <v>3</v>
      </c>
      <c r="F749" s="50"/>
      <c r="G749" s="18">
        <f t="shared" si="42"/>
        <v>0</v>
      </c>
    </row>
    <row r="750" spans="1:7" ht="22.5">
      <c r="A750" s="48">
        <v>629</v>
      </c>
      <c r="B750" s="48" t="s">
        <v>240</v>
      </c>
      <c r="C750" s="49" t="s">
        <v>294</v>
      </c>
      <c r="D750" s="50" t="s">
        <v>63</v>
      </c>
      <c r="E750" s="50">
        <v>6</v>
      </c>
      <c r="F750" s="50"/>
      <c r="G750" s="18">
        <f t="shared" si="42"/>
        <v>0</v>
      </c>
    </row>
    <row r="751" spans="1:7" ht="22.5">
      <c r="A751" s="48">
        <v>630</v>
      </c>
      <c r="B751" s="48" t="s">
        <v>240</v>
      </c>
      <c r="C751" s="49" t="s">
        <v>295</v>
      </c>
      <c r="D751" s="50" t="s">
        <v>63</v>
      </c>
      <c r="E751" s="50">
        <v>1</v>
      </c>
      <c r="F751" s="50"/>
      <c r="G751" s="18">
        <f t="shared" si="42"/>
        <v>0</v>
      </c>
    </row>
    <row r="752" spans="1:7" ht="22.5">
      <c r="A752" s="48">
        <v>631</v>
      </c>
      <c r="B752" s="48" t="s">
        <v>240</v>
      </c>
      <c r="C752" s="49" t="s">
        <v>296</v>
      </c>
      <c r="D752" s="50" t="s">
        <v>63</v>
      </c>
      <c r="E752" s="50">
        <v>7</v>
      </c>
      <c r="F752" s="50"/>
      <c r="G752" s="18">
        <f t="shared" si="42"/>
        <v>0</v>
      </c>
    </row>
    <row r="753" spans="1:7" ht="22.5">
      <c r="A753" s="48">
        <v>632</v>
      </c>
      <c r="B753" s="48" t="s">
        <v>240</v>
      </c>
      <c r="C753" s="49" t="s">
        <v>297</v>
      </c>
      <c r="D753" s="50" t="s">
        <v>63</v>
      </c>
      <c r="E753" s="50">
        <v>4</v>
      </c>
      <c r="F753" s="50"/>
      <c r="G753" s="18">
        <f t="shared" si="42"/>
        <v>0</v>
      </c>
    </row>
    <row r="754" spans="1:7" ht="33.75">
      <c r="A754" s="48">
        <v>633</v>
      </c>
      <c r="B754" s="48" t="s">
        <v>240</v>
      </c>
      <c r="C754" s="49" t="s">
        <v>298</v>
      </c>
      <c r="D754" s="50" t="s">
        <v>63</v>
      </c>
      <c r="E754" s="50">
        <v>4</v>
      </c>
      <c r="F754" s="50"/>
      <c r="G754" s="18">
        <f t="shared" si="42"/>
        <v>0</v>
      </c>
    </row>
    <row r="755" spans="1:7" ht="22.5">
      <c r="A755" s="48">
        <v>634</v>
      </c>
      <c r="B755" s="48" t="s">
        <v>240</v>
      </c>
      <c r="C755" s="49" t="s">
        <v>299</v>
      </c>
      <c r="D755" s="50" t="s">
        <v>63</v>
      </c>
      <c r="E755" s="50">
        <v>1</v>
      </c>
      <c r="F755" s="50"/>
      <c r="G755" s="18">
        <f t="shared" si="42"/>
        <v>0</v>
      </c>
    </row>
    <row r="756" spans="1:7" ht="22.5">
      <c r="A756" s="48">
        <v>635</v>
      </c>
      <c r="B756" s="48" t="s">
        <v>240</v>
      </c>
      <c r="C756" s="49" t="s">
        <v>300</v>
      </c>
      <c r="D756" s="50" t="s">
        <v>63</v>
      </c>
      <c r="E756" s="50">
        <v>2</v>
      </c>
      <c r="F756" s="50"/>
      <c r="G756" s="18">
        <f t="shared" si="42"/>
        <v>0</v>
      </c>
    </row>
    <row r="757" spans="1:7" ht="22.5">
      <c r="A757" s="48">
        <v>636</v>
      </c>
      <c r="B757" s="48" t="s">
        <v>240</v>
      </c>
      <c r="C757" s="49" t="s">
        <v>301</v>
      </c>
      <c r="D757" s="50" t="s">
        <v>63</v>
      </c>
      <c r="E757" s="50">
        <v>2</v>
      </c>
      <c r="F757" s="50"/>
      <c r="G757" s="18">
        <f t="shared" si="42"/>
        <v>0</v>
      </c>
    </row>
    <row r="758" spans="1:7" ht="22.5">
      <c r="A758" s="48">
        <v>637</v>
      </c>
      <c r="B758" s="48" t="s">
        <v>240</v>
      </c>
      <c r="C758" s="49" t="s">
        <v>302</v>
      </c>
      <c r="D758" s="50" t="s">
        <v>63</v>
      </c>
      <c r="E758" s="50">
        <v>1</v>
      </c>
      <c r="F758" s="50"/>
      <c r="G758" s="18">
        <f t="shared" si="42"/>
        <v>0</v>
      </c>
    </row>
    <row r="759" spans="1:7" ht="22.5">
      <c r="A759" s="48">
        <v>638</v>
      </c>
      <c r="B759" s="48" t="s">
        <v>240</v>
      </c>
      <c r="C759" s="49" t="s">
        <v>303</v>
      </c>
      <c r="D759" s="50" t="s">
        <v>63</v>
      </c>
      <c r="E759" s="50">
        <v>3</v>
      </c>
      <c r="F759" s="50"/>
      <c r="G759" s="18">
        <f t="shared" si="42"/>
        <v>0</v>
      </c>
    </row>
    <row r="760" spans="1:7" ht="22.5">
      <c r="A760" s="48">
        <v>639</v>
      </c>
      <c r="B760" s="48" t="s">
        <v>240</v>
      </c>
      <c r="C760" s="49" t="s">
        <v>304</v>
      </c>
      <c r="D760" s="50" t="s">
        <v>63</v>
      </c>
      <c r="E760" s="50">
        <v>4</v>
      </c>
      <c r="F760" s="50"/>
      <c r="G760" s="18">
        <f t="shared" si="42"/>
        <v>0</v>
      </c>
    </row>
    <row r="761" spans="1:7" ht="22.5">
      <c r="A761" s="48">
        <v>640</v>
      </c>
      <c r="B761" s="48" t="s">
        <v>240</v>
      </c>
      <c r="C761" s="49" t="s">
        <v>305</v>
      </c>
      <c r="D761" s="50" t="s">
        <v>63</v>
      </c>
      <c r="E761" s="50">
        <v>2</v>
      </c>
      <c r="F761" s="50"/>
      <c r="G761" s="18">
        <f t="shared" si="42"/>
        <v>0</v>
      </c>
    </row>
    <row r="762" spans="1:7" ht="22.5">
      <c r="A762" s="48">
        <v>641</v>
      </c>
      <c r="B762" s="48" t="s">
        <v>240</v>
      </c>
      <c r="C762" s="49" t="s">
        <v>306</v>
      </c>
      <c r="D762" s="50" t="s">
        <v>63</v>
      </c>
      <c r="E762" s="50">
        <v>4</v>
      </c>
      <c r="F762" s="50"/>
      <c r="G762" s="18">
        <f t="shared" si="42"/>
        <v>0</v>
      </c>
    </row>
    <row r="763" spans="1:7" ht="22.5">
      <c r="A763" s="48">
        <v>642</v>
      </c>
      <c r="B763" s="48" t="s">
        <v>240</v>
      </c>
      <c r="C763" s="49" t="s">
        <v>307</v>
      </c>
      <c r="D763" s="50" t="s">
        <v>63</v>
      </c>
      <c r="E763" s="50">
        <v>3</v>
      </c>
      <c r="F763" s="50"/>
      <c r="G763" s="18">
        <f t="shared" si="42"/>
        <v>0</v>
      </c>
    </row>
    <row r="764" spans="1:7" ht="12.75">
      <c r="A764" s="48">
        <v>643</v>
      </c>
      <c r="B764" s="48" t="s">
        <v>240</v>
      </c>
      <c r="C764" s="49" t="s">
        <v>828</v>
      </c>
      <c r="D764" s="50" t="s">
        <v>290</v>
      </c>
      <c r="E764" s="50">
        <v>1</v>
      </c>
      <c r="F764" s="50"/>
      <c r="G764" s="18">
        <f t="shared" si="42"/>
        <v>0</v>
      </c>
    </row>
    <row r="765" spans="1:7" ht="22.5">
      <c r="A765" s="48">
        <v>644</v>
      </c>
      <c r="B765" s="48" t="s">
        <v>240</v>
      </c>
      <c r="C765" s="49" t="s">
        <v>308</v>
      </c>
      <c r="D765" s="50" t="s">
        <v>63</v>
      </c>
      <c r="E765" s="50">
        <v>1</v>
      </c>
      <c r="F765" s="50"/>
      <c r="G765" s="18">
        <f t="shared" si="42"/>
        <v>0</v>
      </c>
    </row>
    <row r="766" spans="1:7" ht="33.75">
      <c r="A766" s="48">
        <v>645</v>
      </c>
      <c r="B766" s="48" t="s">
        <v>240</v>
      </c>
      <c r="C766" s="49" t="s">
        <v>309</v>
      </c>
      <c r="D766" s="50" t="s">
        <v>63</v>
      </c>
      <c r="E766" s="50">
        <v>8</v>
      </c>
      <c r="F766" s="50"/>
      <c r="G766" s="18">
        <f t="shared" si="42"/>
        <v>0</v>
      </c>
    </row>
    <row r="767" spans="1:7" ht="33.75">
      <c r="A767" s="48">
        <v>646</v>
      </c>
      <c r="B767" s="48" t="s">
        <v>240</v>
      </c>
      <c r="C767" s="49" t="s">
        <v>310</v>
      </c>
      <c r="D767" s="50" t="s">
        <v>63</v>
      </c>
      <c r="E767" s="50">
        <v>2</v>
      </c>
      <c r="F767" s="50"/>
      <c r="G767" s="18">
        <f t="shared" si="42"/>
        <v>0</v>
      </c>
    </row>
    <row r="768" spans="1:7" ht="33.75">
      <c r="A768" s="48">
        <v>647</v>
      </c>
      <c r="B768" s="48" t="s">
        <v>240</v>
      </c>
      <c r="C768" s="49" t="s">
        <v>311</v>
      </c>
      <c r="D768" s="50" t="s">
        <v>63</v>
      </c>
      <c r="E768" s="50">
        <v>1</v>
      </c>
      <c r="F768" s="50"/>
      <c r="G768" s="18">
        <f t="shared" si="42"/>
        <v>0</v>
      </c>
    </row>
    <row r="769" spans="1:7" ht="33.75">
      <c r="A769" s="48">
        <v>648</v>
      </c>
      <c r="B769" s="48" t="s">
        <v>240</v>
      </c>
      <c r="C769" s="49" t="s">
        <v>312</v>
      </c>
      <c r="D769" s="50" t="s">
        <v>63</v>
      </c>
      <c r="E769" s="50">
        <v>7</v>
      </c>
      <c r="F769" s="50"/>
      <c r="G769" s="18">
        <f t="shared" si="42"/>
        <v>0</v>
      </c>
    </row>
    <row r="770" spans="1:7" ht="33.75">
      <c r="A770" s="48">
        <v>649</v>
      </c>
      <c r="B770" s="48" t="s">
        <v>240</v>
      </c>
      <c r="C770" s="49" t="s">
        <v>313</v>
      </c>
      <c r="D770" s="50" t="s">
        <v>63</v>
      </c>
      <c r="E770" s="50">
        <v>4</v>
      </c>
      <c r="F770" s="50"/>
      <c r="G770" s="18">
        <f t="shared" si="42"/>
        <v>0</v>
      </c>
    </row>
    <row r="771" spans="1:7" ht="22.5">
      <c r="A771" s="48">
        <v>650</v>
      </c>
      <c r="B771" s="48" t="s">
        <v>240</v>
      </c>
      <c r="C771" s="49" t="s">
        <v>314</v>
      </c>
      <c r="D771" s="50" t="s">
        <v>63</v>
      </c>
      <c r="E771" s="50">
        <v>25</v>
      </c>
      <c r="F771" s="50"/>
      <c r="G771" s="18">
        <f t="shared" si="42"/>
        <v>0</v>
      </c>
    </row>
    <row r="772" spans="1:7" ht="22.5">
      <c r="A772" s="48">
        <v>651</v>
      </c>
      <c r="B772" s="48" t="s">
        <v>240</v>
      </c>
      <c r="C772" s="49" t="s">
        <v>315</v>
      </c>
      <c r="D772" s="50" t="s">
        <v>63</v>
      </c>
      <c r="E772" s="50">
        <v>8</v>
      </c>
      <c r="F772" s="50"/>
      <c r="G772" s="18">
        <f t="shared" si="42"/>
        <v>0</v>
      </c>
    </row>
    <row r="773" spans="1:7" ht="22.5">
      <c r="A773" s="48">
        <v>652</v>
      </c>
      <c r="B773" s="48" t="s">
        <v>240</v>
      </c>
      <c r="C773" s="49" t="s">
        <v>316</v>
      </c>
      <c r="D773" s="50" t="s">
        <v>63</v>
      </c>
      <c r="E773" s="50">
        <v>21</v>
      </c>
      <c r="F773" s="50"/>
      <c r="G773" s="18">
        <f t="shared" si="42"/>
        <v>0</v>
      </c>
    </row>
    <row r="774" spans="1:7" ht="22.5">
      <c r="A774" s="48">
        <v>653</v>
      </c>
      <c r="B774" s="48" t="s">
        <v>240</v>
      </c>
      <c r="C774" s="49" t="s">
        <v>317</v>
      </c>
      <c r="D774" s="50" t="s">
        <v>63</v>
      </c>
      <c r="E774" s="50">
        <v>5</v>
      </c>
      <c r="F774" s="50"/>
      <c r="G774" s="18">
        <f t="shared" si="42"/>
        <v>0</v>
      </c>
    </row>
    <row r="775" spans="1:7" ht="22.5">
      <c r="A775" s="48">
        <v>654</v>
      </c>
      <c r="B775" s="48" t="s">
        <v>240</v>
      </c>
      <c r="C775" s="49" t="s">
        <v>318</v>
      </c>
      <c r="D775" s="50" t="s">
        <v>63</v>
      </c>
      <c r="E775" s="50">
        <v>3</v>
      </c>
      <c r="F775" s="50"/>
      <c r="G775" s="18">
        <f t="shared" si="42"/>
        <v>0</v>
      </c>
    </row>
    <row r="776" spans="1:7" ht="33.75">
      <c r="A776" s="48">
        <v>655</v>
      </c>
      <c r="B776" s="48" t="s">
        <v>240</v>
      </c>
      <c r="C776" s="49" t="s">
        <v>319</v>
      </c>
      <c r="D776" s="50" t="s">
        <v>63</v>
      </c>
      <c r="E776" s="50">
        <v>13</v>
      </c>
      <c r="F776" s="50"/>
      <c r="G776" s="18">
        <f t="shared" si="42"/>
        <v>0</v>
      </c>
    </row>
    <row r="777" spans="1:7" ht="33.75">
      <c r="A777" s="48">
        <v>656</v>
      </c>
      <c r="B777" s="48" t="s">
        <v>240</v>
      </c>
      <c r="C777" s="49" t="s">
        <v>320</v>
      </c>
      <c r="D777" s="50" t="s">
        <v>63</v>
      </c>
      <c r="E777" s="50">
        <v>13</v>
      </c>
      <c r="F777" s="50"/>
      <c r="G777" s="18">
        <f t="shared" si="42"/>
        <v>0</v>
      </c>
    </row>
    <row r="778" spans="1:7" ht="33.75">
      <c r="A778" s="48">
        <v>657</v>
      </c>
      <c r="B778" s="48" t="s">
        <v>240</v>
      </c>
      <c r="C778" s="49" t="s">
        <v>321</v>
      </c>
      <c r="D778" s="50" t="s">
        <v>63</v>
      </c>
      <c r="E778" s="50">
        <v>4</v>
      </c>
      <c r="F778" s="50"/>
      <c r="G778" s="18">
        <f t="shared" si="42"/>
        <v>0</v>
      </c>
    </row>
    <row r="779" spans="1:7" ht="22.5">
      <c r="A779" s="48">
        <v>658</v>
      </c>
      <c r="B779" s="48" t="s">
        <v>240</v>
      </c>
      <c r="C779" s="49" t="s">
        <v>829</v>
      </c>
      <c r="D779" s="50" t="s">
        <v>290</v>
      </c>
      <c r="E779" s="50">
        <v>4</v>
      </c>
      <c r="F779" s="50"/>
      <c r="G779" s="18">
        <f t="shared" si="42"/>
        <v>0</v>
      </c>
    </row>
    <row r="780" spans="1:7" ht="33.75">
      <c r="A780" s="48">
        <v>659</v>
      </c>
      <c r="B780" s="48" t="s">
        <v>240</v>
      </c>
      <c r="C780" s="49" t="s">
        <v>830</v>
      </c>
      <c r="D780" s="50" t="s">
        <v>128</v>
      </c>
      <c r="E780" s="50">
        <v>2</v>
      </c>
      <c r="F780" s="50"/>
      <c r="G780" s="18">
        <f t="shared" si="42"/>
        <v>0</v>
      </c>
    </row>
    <row r="781" spans="1:7" ht="33.75">
      <c r="A781" s="48">
        <v>660</v>
      </c>
      <c r="B781" s="48" t="s">
        <v>240</v>
      </c>
      <c r="C781" s="49" t="s">
        <v>831</v>
      </c>
      <c r="D781" s="50" t="s">
        <v>128</v>
      </c>
      <c r="E781" s="50">
        <v>2</v>
      </c>
      <c r="F781" s="50"/>
      <c r="G781" s="18">
        <f t="shared" si="42"/>
        <v>0</v>
      </c>
    </row>
    <row r="782" spans="1:7" ht="33.75">
      <c r="A782" s="48">
        <v>661</v>
      </c>
      <c r="B782" s="48" t="s">
        <v>240</v>
      </c>
      <c r="C782" s="49" t="s">
        <v>832</v>
      </c>
      <c r="D782" s="50" t="s">
        <v>128</v>
      </c>
      <c r="E782" s="50">
        <v>4</v>
      </c>
      <c r="F782" s="50"/>
      <c r="G782" s="18">
        <f t="shared" si="42"/>
        <v>0</v>
      </c>
    </row>
    <row r="783" spans="1:7" ht="33.75">
      <c r="A783" s="48">
        <v>662</v>
      </c>
      <c r="B783" s="48" t="s">
        <v>240</v>
      </c>
      <c r="C783" s="49" t="s">
        <v>833</v>
      </c>
      <c r="D783" s="50" t="s">
        <v>128</v>
      </c>
      <c r="E783" s="50">
        <v>6</v>
      </c>
      <c r="F783" s="50"/>
      <c r="G783" s="18">
        <f t="shared" si="42"/>
        <v>0</v>
      </c>
    </row>
    <row r="784" spans="1:7" ht="33.75">
      <c r="A784" s="48">
        <v>663</v>
      </c>
      <c r="B784" s="48" t="s">
        <v>240</v>
      </c>
      <c r="C784" s="49" t="s">
        <v>322</v>
      </c>
      <c r="D784" s="50" t="s">
        <v>63</v>
      </c>
      <c r="E784" s="50">
        <v>13</v>
      </c>
      <c r="F784" s="50"/>
      <c r="G784" s="18">
        <f t="shared" si="42"/>
        <v>0</v>
      </c>
    </row>
    <row r="785" spans="1:7" ht="22.5">
      <c r="A785" s="48">
        <v>664</v>
      </c>
      <c r="B785" s="48" t="s">
        <v>240</v>
      </c>
      <c r="C785" s="49" t="s">
        <v>323</v>
      </c>
      <c r="D785" s="50" t="s">
        <v>63</v>
      </c>
      <c r="E785" s="50">
        <v>1</v>
      </c>
      <c r="F785" s="50"/>
      <c r="G785" s="18">
        <f t="shared" si="42"/>
        <v>0</v>
      </c>
    </row>
    <row r="786" spans="1:7" ht="12.75">
      <c r="A786" s="48">
        <v>665</v>
      </c>
      <c r="B786" s="48" t="s">
        <v>240</v>
      </c>
      <c r="C786" s="49" t="s">
        <v>324</v>
      </c>
      <c r="D786" s="50" t="s">
        <v>63</v>
      </c>
      <c r="E786" s="50">
        <v>2</v>
      </c>
      <c r="F786" s="50"/>
      <c r="G786" s="18">
        <f t="shared" si="42"/>
        <v>0</v>
      </c>
    </row>
    <row r="787" spans="1:7" ht="22.5">
      <c r="A787" s="48">
        <v>666</v>
      </c>
      <c r="B787" s="48" t="s">
        <v>240</v>
      </c>
      <c r="C787" s="49" t="s">
        <v>325</v>
      </c>
      <c r="D787" s="50" t="s">
        <v>63</v>
      </c>
      <c r="E787" s="50">
        <v>4</v>
      </c>
      <c r="F787" s="50"/>
      <c r="G787" s="18">
        <f t="shared" si="42"/>
        <v>0</v>
      </c>
    </row>
    <row r="788" spans="1:7" ht="22.5">
      <c r="A788" s="48">
        <v>667</v>
      </c>
      <c r="B788" s="48" t="s">
        <v>240</v>
      </c>
      <c r="C788" s="49" t="s">
        <v>326</v>
      </c>
      <c r="D788" s="50" t="s">
        <v>128</v>
      </c>
      <c r="E788" s="50">
        <v>4</v>
      </c>
      <c r="F788" s="50"/>
      <c r="G788" s="18">
        <f t="shared" si="42"/>
        <v>0</v>
      </c>
    </row>
    <row r="789" spans="1:7" ht="12.75">
      <c r="A789" s="48">
        <v>668</v>
      </c>
      <c r="B789" s="48" t="s">
        <v>240</v>
      </c>
      <c r="C789" s="49" t="s">
        <v>327</v>
      </c>
      <c r="D789" s="50" t="s">
        <v>128</v>
      </c>
      <c r="E789" s="50">
        <v>2</v>
      </c>
      <c r="F789" s="50"/>
      <c r="G789" s="18">
        <f t="shared" si="42"/>
        <v>0</v>
      </c>
    </row>
    <row r="790" spans="1:7" ht="22.5">
      <c r="A790" s="48">
        <v>669</v>
      </c>
      <c r="B790" s="48" t="s">
        <v>240</v>
      </c>
      <c r="C790" s="49" t="s">
        <v>834</v>
      </c>
      <c r="D790" s="50" t="s">
        <v>63</v>
      </c>
      <c r="E790" s="50">
        <v>4</v>
      </c>
      <c r="F790" s="50"/>
      <c r="G790" s="18">
        <f t="shared" si="42"/>
        <v>0</v>
      </c>
    </row>
    <row r="791" spans="1:7" ht="22.5">
      <c r="A791" s="48">
        <v>670</v>
      </c>
      <c r="B791" s="48" t="s">
        <v>240</v>
      </c>
      <c r="C791" s="49" t="s">
        <v>328</v>
      </c>
      <c r="D791" s="50" t="s">
        <v>63</v>
      </c>
      <c r="E791" s="50">
        <v>2</v>
      </c>
      <c r="F791" s="50"/>
      <c r="G791" s="18">
        <f t="shared" si="42"/>
        <v>0</v>
      </c>
    </row>
    <row r="792" spans="1:7" ht="22.5">
      <c r="A792" s="48">
        <v>671</v>
      </c>
      <c r="B792" s="48" t="s">
        <v>240</v>
      </c>
      <c r="C792" s="49" t="s">
        <v>329</v>
      </c>
      <c r="D792" s="50" t="s">
        <v>63</v>
      </c>
      <c r="E792" s="50">
        <v>2</v>
      </c>
      <c r="F792" s="50"/>
      <c r="G792" s="18">
        <f t="shared" si="42"/>
        <v>0</v>
      </c>
    </row>
    <row r="793" spans="1:7" ht="22.5">
      <c r="A793" s="48">
        <v>672</v>
      </c>
      <c r="B793" s="48" t="s">
        <v>240</v>
      </c>
      <c r="C793" s="49" t="s">
        <v>330</v>
      </c>
      <c r="D793" s="50" t="s">
        <v>128</v>
      </c>
      <c r="E793" s="50">
        <v>2</v>
      </c>
      <c r="F793" s="50"/>
      <c r="G793" s="18">
        <f t="shared" si="42"/>
        <v>0</v>
      </c>
    </row>
    <row r="794" spans="1:7" ht="45">
      <c r="A794" s="48">
        <v>673</v>
      </c>
      <c r="B794" s="48" t="s">
        <v>240</v>
      </c>
      <c r="C794" s="49" t="s">
        <v>331</v>
      </c>
      <c r="D794" s="50" t="s">
        <v>63</v>
      </c>
      <c r="E794" s="50">
        <v>2</v>
      </c>
      <c r="F794" s="50"/>
      <c r="G794" s="18">
        <f t="shared" si="42"/>
        <v>0</v>
      </c>
    </row>
    <row r="795" spans="1:7" ht="22.5">
      <c r="A795" s="48">
        <v>674</v>
      </c>
      <c r="B795" s="48" t="s">
        <v>240</v>
      </c>
      <c r="C795" s="49" t="s">
        <v>332</v>
      </c>
      <c r="D795" s="50" t="s">
        <v>63</v>
      </c>
      <c r="E795" s="50">
        <v>2</v>
      </c>
      <c r="F795" s="50"/>
      <c r="G795" s="18">
        <f t="shared" si="42"/>
        <v>0</v>
      </c>
    </row>
    <row r="796" spans="1:7" ht="22.5">
      <c r="A796" s="48">
        <v>675</v>
      </c>
      <c r="B796" s="48" t="s">
        <v>240</v>
      </c>
      <c r="C796" s="49" t="s">
        <v>333</v>
      </c>
      <c r="D796" s="50" t="s">
        <v>128</v>
      </c>
      <c r="E796" s="50">
        <v>5</v>
      </c>
      <c r="F796" s="50"/>
      <c r="G796" s="18">
        <f t="shared" si="42"/>
        <v>0</v>
      </c>
    </row>
    <row r="797" spans="1:7" ht="12.75">
      <c r="A797" s="48">
        <v>676</v>
      </c>
      <c r="B797" s="48" t="s">
        <v>240</v>
      </c>
      <c r="C797" s="49" t="s">
        <v>334</v>
      </c>
      <c r="D797" s="50" t="s">
        <v>63</v>
      </c>
      <c r="E797" s="50">
        <v>6</v>
      </c>
      <c r="F797" s="50"/>
      <c r="G797" s="18">
        <f t="shared" si="42"/>
        <v>0</v>
      </c>
    </row>
    <row r="798" spans="1:7" ht="12.75">
      <c r="A798" s="48">
        <v>677</v>
      </c>
      <c r="B798" s="48" t="s">
        <v>240</v>
      </c>
      <c r="C798" s="49" t="s">
        <v>835</v>
      </c>
      <c r="D798" s="50" t="s">
        <v>290</v>
      </c>
      <c r="E798" s="50">
        <v>2</v>
      </c>
      <c r="F798" s="50"/>
      <c r="G798" s="18">
        <f t="shared" si="42"/>
        <v>0</v>
      </c>
    </row>
    <row r="799" spans="1:7" ht="33.75">
      <c r="A799" s="48">
        <v>678</v>
      </c>
      <c r="B799" s="48" t="s">
        <v>240</v>
      </c>
      <c r="C799" s="49" t="s">
        <v>335</v>
      </c>
      <c r="D799" s="50" t="s">
        <v>290</v>
      </c>
      <c r="E799" s="50">
        <v>1</v>
      </c>
      <c r="F799" s="50"/>
      <c r="G799" s="18">
        <f t="shared" si="42"/>
        <v>0</v>
      </c>
    </row>
    <row r="800" spans="1:7" ht="22.5">
      <c r="A800" s="48">
        <v>679</v>
      </c>
      <c r="B800" s="48" t="s">
        <v>240</v>
      </c>
      <c r="C800" s="49" t="s">
        <v>336</v>
      </c>
      <c r="D800" s="50" t="s">
        <v>63</v>
      </c>
      <c r="E800" s="50">
        <v>2</v>
      </c>
      <c r="F800" s="50"/>
      <c r="G800" s="18">
        <f t="shared" si="42"/>
        <v>0</v>
      </c>
    </row>
    <row r="801" spans="1:7" ht="33.75">
      <c r="A801" s="48">
        <v>680</v>
      </c>
      <c r="B801" s="48" t="s">
        <v>240</v>
      </c>
      <c r="C801" s="49" t="s">
        <v>337</v>
      </c>
      <c r="D801" s="50" t="s">
        <v>63</v>
      </c>
      <c r="E801" s="50">
        <v>2</v>
      </c>
      <c r="F801" s="50"/>
      <c r="G801" s="18">
        <f aca="true" t="shared" si="43" ref="G801:G814">ROUND(E801*F801,2)</f>
        <v>0</v>
      </c>
    </row>
    <row r="802" spans="1:7" ht="33.75">
      <c r="A802" s="48">
        <v>681</v>
      </c>
      <c r="B802" s="48" t="s">
        <v>240</v>
      </c>
      <c r="C802" s="49" t="s">
        <v>338</v>
      </c>
      <c r="D802" s="50" t="s">
        <v>290</v>
      </c>
      <c r="E802" s="50">
        <v>1</v>
      </c>
      <c r="F802" s="50"/>
      <c r="G802" s="18">
        <f t="shared" si="43"/>
        <v>0</v>
      </c>
    </row>
    <row r="803" spans="1:7" ht="12.75">
      <c r="A803" s="48">
        <v>682</v>
      </c>
      <c r="B803" s="48" t="s">
        <v>240</v>
      </c>
      <c r="C803" s="49" t="s">
        <v>836</v>
      </c>
      <c r="D803" s="50" t="s">
        <v>63</v>
      </c>
      <c r="E803" s="50">
        <v>2</v>
      </c>
      <c r="F803" s="50"/>
      <c r="G803" s="18">
        <f t="shared" si="43"/>
        <v>0</v>
      </c>
    </row>
    <row r="804" spans="1:7" ht="12.75">
      <c r="A804" s="48">
        <v>683</v>
      </c>
      <c r="B804" s="48" t="s">
        <v>240</v>
      </c>
      <c r="C804" s="49" t="s">
        <v>837</v>
      </c>
      <c r="D804" s="50" t="s">
        <v>63</v>
      </c>
      <c r="E804" s="50">
        <v>2</v>
      </c>
      <c r="F804" s="50"/>
      <c r="G804" s="18">
        <f t="shared" si="43"/>
        <v>0</v>
      </c>
    </row>
    <row r="805" spans="1:7" ht="12.75">
      <c r="A805" s="48">
        <v>684</v>
      </c>
      <c r="B805" s="48" t="s">
        <v>240</v>
      </c>
      <c r="C805" s="49" t="s">
        <v>339</v>
      </c>
      <c r="D805" s="50" t="s">
        <v>63</v>
      </c>
      <c r="E805" s="50">
        <v>2</v>
      </c>
      <c r="F805" s="50"/>
      <c r="G805" s="18">
        <f t="shared" si="43"/>
        <v>0</v>
      </c>
    </row>
    <row r="806" spans="1:7" ht="12.75">
      <c r="A806" s="48">
        <v>685</v>
      </c>
      <c r="B806" s="48" t="s">
        <v>240</v>
      </c>
      <c r="C806" s="49" t="s">
        <v>340</v>
      </c>
      <c r="D806" s="50" t="s">
        <v>63</v>
      </c>
      <c r="E806" s="50">
        <v>1</v>
      </c>
      <c r="F806" s="50"/>
      <c r="G806" s="18">
        <f t="shared" si="43"/>
        <v>0</v>
      </c>
    </row>
    <row r="807" spans="1:7" ht="12.75">
      <c r="A807" s="48">
        <v>686</v>
      </c>
      <c r="B807" s="48" t="s">
        <v>240</v>
      </c>
      <c r="C807" s="49" t="s">
        <v>838</v>
      </c>
      <c r="D807" s="50" t="s">
        <v>290</v>
      </c>
      <c r="E807" s="50">
        <v>6</v>
      </c>
      <c r="F807" s="50"/>
      <c r="G807" s="18">
        <f t="shared" si="43"/>
        <v>0</v>
      </c>
    </row>
    <row r="808" spans="1:7" ht="12.75">
      <c r="A808" s="48">
        <v>687</v>
      </c>
      <c r="B808" s="48" t="s">
        <v>240</v>
      </c>
      <c r="C808" s="49" t="s">
        <v>341</v>
      </c>
      <c r="D808" s="50" t="s">
        <v>12</v>
      </c>
      <c r="E808" s="91">
        <v>4.655</v>
      </c>
      <c r="F808" s="50"/>
      <c r="G808" s="18">
        <f t="shared" si="43"/>
        <v>0</v>
      </c>
    </row>
    <row r="809" spans="1:7" ht="33.75">
      <c r="A809" s="48">
        <v>688</v>
      </c>
      <c r="B809" s="48" t="s">
        <v>240</v>
      </c>
      <c r="C809" s="49" t="s">
        <v>342</v>
      </c>
      <c r="D809" s="50" t="s">
        <v>11</v>
      </c>
      <c r="E809" s="50">
        <v>0.5</v>
      </c>
      <c r="F809" s="50"/>
      <c r="G809" s="18">
        <f t="shared" si="43"/>
        <v>0</v>
      </c>
    </row>
    <row r="810" spans="1:7" ht="12.75">
      <c r="A810" s="48">
        <v>689</v>
      </c>
      <c r="B810" s="48" t="s">
        <v>240</v>
      </c>
      <c r="C810" s="49" t="s">
        <v>343</v>
      </c>
      <c r="D810" s="50" t="s">
        <v>128</v>
      </c>
      <c r="E810" s="50">
        <v>41</v>
      </c>
      <c r="F810" s="50"/>
      <c r="G810" s="18">
        <f t="shared" si="43"/>
        <v>0</v>
      </c>
    </row>
    <row r="811" spans="1:7" ht="22.5">
      <c r="A811" s="48">
        <v>690</v>
      </c>
      <c r="B811" s="48" t="s">
        <v>240</v>
      </c>
      <c r="C811" s="49" t="s">
        <v>344</v>
      </c>
      <c r="D811" s="50" t="s">
        <v>31</v>
      </c>
      <c r="E811" s="50">
        <f>E728+E729</f>
        <v>408.3</v>
      </c>
      <c r="F811" s="50"/>
      <c r="G811" s="18">
        <f t="shared" si="43"/>
        <v>0</v>
      </c>
    </row>
    <row r="812" spans="1:7" ht="22.5">
      <c r="A812" s="48">
        <v>691</v>
      </c>
      <c r="B812" s="48" t="s">
        <v>240</v>
      </c>
      <c r="C812" s="49" t="s">
        <v>345</v>
      </c>
      <c r="D812" s="50" t="s">
        <v>31</v>
      </c>
      <c r="E812" s="50">
        <f>E730+E731+E732+E733+E734</f>
        <v>385.8</v>
      </c>
      <c r="F812" s="50"/>
      <c r="G812" s="18">
        <f t="shared" si="43"/>
        <v>0</v>
      </c>
    </row>
    <row r="813" spans="1:7" ht="12.75">
      <c r="A813" s="48">
        <v>692</v>
      </c>
      <c r="B813" s="48" t="s">
        <v>240</v>
      </c>
      <c r="C813" s="49" t="s">
        <v>839</v>
      </c>
      <c r="D813" s="50" t="s">
        <v>31</v>
      </c>
      <c r="E813" s="50">
        <f>E811+E812</f>
        <v>794.1</v>
      </c>
      <c r="F813" s="50"/>
      <c r="G813" s="18">
        <f t="shared" si="43"/>
        <v>0</v>
      </c>
    </row>
    <row r="814" spans="1:7" ht="12.75">
      <c r="A814" s="48">
        <v>693</v>
      </c>
      <c r="B814" s="48" t="s">
        <v>240</v>
      </c>
      <c r="C814" s="49" t="s">
        <v>840</v>
      </c>
      <c r="D814" s="50" t="s">
        <v>31</v>
      </c>
      <c r="E814" s="50">
        <f>E813</f>
        <v>794.1</v>
      </c>
      <c r="F814" s="50"/>
      <c r="G814" s="18">
        <f t="shared" si="43"/>
        <v>0</v>
      </c>
    </row>
    <row r="815" spans="1:7" ht="12.75">
      <c r="A815" s="56"/>
      <c r="B815" s="57" t="s">
        <v>7</v>
      </c>
      <c r="C815" s="58" t="s">
        <v>862</v>
      </c>
      <c r="D815" s="57"/>
      <c r="E815" s="57"/>
      <c r="F815" s="57"/>
      <c r="G815" s="56"/>
    </row>
    <row r="816" spans="1:7" ht="56.25">
      <c r="A816" s="48">
        <v>694</v>
      </c>
      <c r="B816" s="48" t="s">
        <v>240</v>
      </c>
      <c r="C816" s="49" t="s">
        <v>841</v>
      </c>
      <c r="D816" s="50" t="s">
        <v>31</v>
      </c>
      <c r="E816" s="50">
        <v>23</v>
      </c>
      <c r="F816" s="50"/>
      <c r="G816" s="18">
        <f aca="true" t="shared" si="44" ref="G816:G821">ROUND(E816*F816,2)</f>
        <v>0</v>
      </c>
    </row>
    <row r="817" spans="1:7" ht="12.75">
      <c r="A817" s="48">
        <v>695</v>
      </c>
      <c r="B817" s="48" t="s">
        <v>240</v>
      </c>
      <c r="C817" s="49" t="s">
        <v>842</v>
      </c>
      <c r="D817" s="50" t="s">
        <v>22</v>
      </c>
      <c r="E817" s="50">
        <v>2</v>
      </c>
      <c r="F817" s="50"/>
      <c r="G817" s="18">
        <f t="shared" si="44"/>
        <v>0</v>
      </c>
    </row>
    <row r="818" spans="1:7" ht="22.5">
      <c r="A818" s="48">
        <v>696</v>
      </c>
      <c r="B818" s="48" t="s">
        <v>240</v>
      </c>
      <c r="C818" s="49" t="s">
        <v>254</v>
      </c>
      <c r="D818" s="50" t="s">
        <v>22</v>
      </c>
      <c r="E818" s="50">
        <v>1</v>
      </c>
      <c r="F818" s="50"/>
      <c r="G818" s="18">
        <f t="shared" si="44"/>
        <v>0</v>
      </c>
    </row>
    <row r="819" spans="1:7" ht="22.5">
      <c r="A819" s="48">
        <v>697</v>
      </c>
      <c r="B819" s="48" t="s">
        <v>240</v>
      </c>
      <c r="C819" s="49" t="s">
        <v>260</v>
      </c>
      <c r="D819" s="50" t="s">
        <v>22</v>
      </c>
      <c r="E819" s="50">
        <v>1</v>
      </c>
      <c r="F819" s="50"/>
      <c r="G819" s="18">
        <f t="shared" si="44"/>
        <v>0</v>
      </c>
    </row>
    <row r="820" spans="1:7" ht="22.5">
      <c r="A820" s="48">
        <v>698</v>
      </c>
      <c r="B820" s="48" t="s">
        <v>240</v>
      </c>
      <c r="C820" s="49" t="s">
        <v>843</v>
      </c>
      <c r="D820" s="50" t="s">
        <v>22</v>
      </c>
      <c r="E820" s="50">
        <v>1</v>
      </c>
      <c r="F820" s="50"/>
      <c r="G820" s="18">
        <f t="shared" si="44"/>
        <v>0</v>
      </c>
    </row>
    <row r="821" spans="1:7" ht="12.75">
      <c r="A821" s="48">
        <v>699</v>
      </c>
      <c r="B821" s="48" t="s">
        <v>240</v>
      </c>
      <c r="C821" s="49" t="s">
        <v>276</v>
      </c>
      <c r="D821" s="50" t="s">
        <v>31</v>
      </c>
      <c r="E821" s="50">
        <v>23</v>
      </c>
      <c r="F821" s="50"/>
      <c r="G821" s="18">
        <f t="shared" si="44"/>
        <v>0</v>
      </c>
    </row>
    <row r="822" spans="1:7" ht="12.75">
      <c r="A822" s="56"/>
      <c r="B822" s="57" t="s">
        <v>7</v>
      </c>
      <c r="C822" s="58" t="s">
        <v>863</v>
      </c>
      <c r="D822" s="57"/>
      <c r="E822" s="57"/>
      <c r="F822" s="57"/>
      <c r="G822" s="56"/>
    </row>
    <row r="823" spans="1:7" ht="67.5">
      <c r="A823" s="48">
        <v>700</v>
      </c>
      <c r="B823" s="48" t="s">
        <v>240</v>
      </c>
      <c r="C823" s="49" t="s">
        <v>844</v>
      </c>
      <c r="D823" s="50" t="s">
        <v>31</v>
      </c>
      <c r="E823" s="50">
        <v>37.1</v>
      </c>
      <c r="F823" s="50"/>
      <c r="G823" s="18">
        <f>ROUND(E823*F823,2)</f>
        <v>0</v>
      </c>
    </row>
    <row r="824" spans="1:7" ht="56.25">
      <c r="A824" s="48">
        <v>701</v>
      </c>
      <c r="B824" s="48" t="s">
        <v>240</v>
      </c>
      <c r="C824" s="49" t="s">
        <v>845</v>
      </c>
      <c r="D824" s="50" t="s">
        <v>31</v>
      </c>
      <c r="E824" s="50">
        <v>4.8</v>
      </c>
      <c r="F824" s="50"/>
      <c r="G824" s="18">
        <f>ROUND(E824*F824,2)</f>
        <v>0</v>
      </c>
    </row>
    <row r="825" spans="1:7" ht="22.5">
      <c r="A825" s="48">
        <v>702</v>
      </c>
      <c r="B825" s="48" t="s">
        <v>240</v>
      </c>
      <c r="C825" s="49" t="s">
        <v>268</v>
      </c>
      <c r="D825" s="50" t="s">
        <v>22</v>
      </c>
      <c r="E825" s="50">
        <v>6</v>
      </c>
      <c r="F825" s="50"/>
      <c r="G825" s="18">
        <f>ROUND(E825*F825,2)</f>
        <v>0</v>
      </c>
    </row>
    <row r="826" spans="1:7" ht="22.5">
      <c r="A826" s="48">
        <v>703</v>
      </c>
      <c r="B826" s="48" t="s">
        <v>240</v>
      </c>
      <c r="C826" s="49" t="s">
        <v>846</v>
      </c>
      <c r="D826" s="50" t="s">
        <v>22</v>
      </c>
      <c r="E826" s="50">
        <v>10</v>
      </c>
      <c r="F826" s="50"/>
      <c r="G826" s="18">
        <f>ROUND(E826*F826,2)</f>
        <v>0</v>
      </c>
    </row>
    <row r="827" spans="1:7" ht="12.75">
      <c r="A827" s="56"/>
      <c r="B827" s="57" t="s">
        <v>7</v>
      </c>
      <c r="C827" s="58" t="s">
        <v>346</v>
      </c>
      <c r="D827" s="57"/>
      <c r="E827" s="57"/>
      <c r="F827" s="57"/>
      <c r="G827" s="56"/>
    </row>
    <row r="828" spans="1:7" ht="12.75">
      <c r="A828" s="56"/>
      <c r="B828" s="57" t="s">
        <v>7</v>
      </c>
      <c r="C828" s="58" t="s">
        <v>864</v>
      </c>
      <c r="D828" s="57"/>
      <c r="E828" s="57"/>
      <c r="F828" s="57"/>
      <c r="G828" s="56"/>
    </row>
    <row r="829" spans="1:7" ht="12.75">
      <c r="A829" s="48">
        <v>704</v>
      </c>
      <c r="B829" s="48" t="s">
        <v>240</v>
      </c>
      <c r="C829" s="49" t="s">
        <v>347</v>
      </c>
      <c r="D829" s="50" t="s">
        <v>11</v>
      </c>
      <c r="E829" s="50">
        <v>2.003</v>
      </c>
      <c r="F829" s="50"/>
      <c r="G829" s="18">
        <f aca="true" t="shared" si="45" ref="G829:G838">ROUND(E829*F829,2)</f>
        <v>0</v>
      </c>
    </row>
    <row r="830" spans="1:7" ht="12.75">
      <c r="A830" s="48">
        <v>705</v>
      </c>
      <c r="B830" s="48" t="s">
        <v>240</v>
      </c>
      <c r="C830" s="49" t="s">
        <v>348</v>
      </c>
      <c r="D830" s="50" t="s">
        <v>11</v>
      </c>
      <c r="E830" s="50">
        <v>2.296</v>
      </c>
      <c r="F830" s="50"/>
      <c r="G830" s="18">
        <f t="shared" si="45"/>
        <v>0</v>
      </c>
    </row>
    <row r="831" spans="1:7" ht="33.75">
      <c r="A831" s="48">
        <v>706</v>
      </c>
      <c r="B831" s="48" t="s">
        <v>240</v>
      </c>
      <c r="C831" s="49" t="s">
        <v>847</v>
      </c>
      <c r="D831" s="50" t="s">
        <v>11</v>
      </c>
      <c r="E831" s="50">
        <v>7.065</v>
      </c>
      <c r="F831" s="50"/>
      <c r="G831" s="18">
        <f t="shared" si="45"/>
        <v>0</v>
      </c>
    </row>
    <row r="832" spans="1:7" ht="33.75">
      <c r="A832" s="48">
        <v>707</v>
      </c>
      <c r="B832" s="48" t="s">
        <v>240</v>
      </c>
      <c r="C832" s="49" t="s">
        <v>848</v>
      </c>
      <c r="D832" s="50" t="s">
        <v>128</v>
      </c>
      <c r="E832" s="50">
        <v>3</v>
      </c>
      <c r="F832" s="50"/>
      <c r="G832" s="18">
        <f t="shared" si="45"/>
        <v>0</v>
      </c>
    </row>
    <row r="833" spans="1:7" ht="22.5">
      <c r="A833" s="48">
        <v>708</v>
      </c>
      <c r="B833" s="48" t="s">
        <v>240</v>
      </c>
      <c r="C833" s="49" t="s">
        <v>349</v>
      </c>
      <c r="D833" s="50" t="s">
        <v>22</v>
      </c>
      <c r="E833" s="50">
        <v>2</v>
      </c>
      <c r="F833" s="50"/>
      <c r="G833" s="18">
        <f t="shared" si="45"/>
        <v>0</v>
      </c>
    </row>
    <row r="834" spans="1:7" ht="22.5">
      <c r="A834" s="48">
        <v>709</v>
      </c>
      <c r="B834" s="48" t="s">
        <v>240</v>
      </c>
      <c r="C834" s="49" t="s">
        <v>350</v>
      </c>
      <c r="D834" s="50" t="s">
        <v>63</v>
      </c>
      <c r="E834" s="50">
        <v>26</v>
      </c>
      <c r="F834" s="50"/>
      <c r="G834" s="18">
        <f t="shared" si="45"/>
        <v>0</v>
      </c>
    </row>
    <row r="835" spans="1:7" ht="12.75">
      <c r="A835" s="48">
        <v>710</v>
      </c>
      <c r="B835" s="48" t="s">
        <v>240</v>
      </c>
      <c r="C835" s="49" t="s">
        <v>351</v>
      </c>
      <c r="D835" s="50" t="s">
        <v>63</v>
      </c>
      <c r="E835" s="50">
        <v>15</v>
      </c>
      <c r="F835" s="50"/>
      <c r="G835" s="18">
        <f t="shared" si="45"/>
        <v>0</v>
      </c>
    </row>
    <row r="836" spans="1:7" ht="33.75">
      <c r="A836" s="48">
        <v>711</v>
      </c>
      <c r="B836" s="48" t="s">
        <v>240</v>
      </c>
      <c r="C836" s="49" t="s">
        <v>849</v>
      </c>
      <c r="D836" s="50" t="s">
        <v>128</v>
      </c>
      <c r="E836" s="50">
        <v>4</v>
      </c>
      <c r="F836" s="50"/>
      <c r="G836" s="18">
        <f t="shared" si="45"/>
        <v>0</v>
      </c>
    </row>
    <row r="837" spans="1:7" ht="33.75">
      <c r="A837" s="48">
        <v>712</v>
      </c>
      <c r="B837" s="48" t="s">
        <v>240</v>
      </c>
      <c r="C837" s="49" t="s">
        <v>850</v>
      </c>
      <c r="D837" s="50" t="s">
        <v>128</v>
      </c>
      <c r="E837" s="50">
        <v>2</v>
      </c>
      <c r="F837" s="50"/>
      <c r="G837" s="18">
        <f t="shared" si="45"/>
        <v>0</v>
      </c>
    </row>
    <row r="838" spans="1:7" ht="22.5">
      <c r="A838" s="48">
        <v>713</v>
      </c>
      <c r="B838" s="48" t="s">
        <v>240</v>
      </c>
      <c r="C838" s="49" t="s">
        <v>851</v>
      </c>
      <c r="D838" s="50" t="s">
        <v>63</v>
      </c>
      <c r="E838" s="50">
        <v>19</v>
      </c>
      <c r="F838" s="50"/>
      <c r="G838" s="18">
        <f t="shared" si="45"/>
        <v>0</v>
      </c>
    </row>
    <row r="839" spans="1:7" ht="12.75">
      <c r="A839" s="56"/>
      <c r="B839" s="57" t="s">
        <v>7</v>
      </c>
      <c r="C839" s="58" t="s">
        <v>865</v>
      </c>
      <c r="D839" s="57"/>
      <c r="E839" s="57"/>
      <c r="F839" s="57"/>
      <c r="G839" s="56"/>
    </row>
    <row r="840" spans="1:7" ht="22.5">
      <c r="A840" s="48">
        <v>714</v>
      </c>
      <c r="B840" s="48" t="s">
        <v>240</v>
      </c>
      <c r="C840" s="49" t="s">
        <v>852</v>
      </c>
      <c r="D840" s="50" t="s">
        <v>128</v>
      </c>
      <c r="E840" s="50">
        <v>5</v>
      </c>
      <c r="F840" s="50"/>
      <c r="G840" s="18">
        <f aca="true" t="shared" si="46" ref="G840:G855">ROUND(E840*F840,2)</f>
        <v>0</v>
      </c>
    </row>
    <row r="841" spans="1:7" ht="22.5">
      <c r="A841" s="48">
        <v>715</v>
      </c>
      <c r="B841" s="48" t="s">
        <v>240</v>
      </c>
      <c r="C841" s="49" t="s">
        <v>853</v>
      </c>
      <c r="D841" s="50" t="s">
        <v>63</v>
      </c>
      <c r="E841" s="50">
        <v>8</v>
      </c>
      <c r="F841" s="50"/>
      <c r="G841" s="18">
        <f t="shared" si="46"/>
        <v>0</v>
      </c>
    </row>
    <row r="842" spans="1:7" ht="22.5">
      <c r="A842" s="48">
        <v>716</v>
      </c>
      <c r="B842" s="48" t="s">
        <v>240</v>
      </c>
      <c r="C842" s="49" t="s">
        <v>854</v>
      </c>
      <c r="D842" s="50" t="s">
        <v>63</v>
      </c>
      <c r="E842" s="50">
        <v>13</v>
      </c>
      <c r="F842" s="50"/>
      <c r="G842" s="18">
        <f t="shared" si="46"/>
        <v>0</v>
      </c>
    </row>
    <row r="843" spans="1:7" ht="33.75">
      <c r="A843" s="48">
        <v>717</v>
      </c>
      <c r="B843" s="48" t="s">
        <v>240</v>
      </c>
      <c r="C843" s="49" t="s">
        <v>855</v>
      </c>
      <c r="D843" s="50" t="s">
        <v>31</v>
      </c>
      <c r="E843" s="50">
        <v>18</v>
      </c>
      <c r="F843" s="50"/>
      <c r="G843" s="18">
        <f t="shared" si="46"/>
        <v>0</v>
      </c>
    </row>
    <row r="844" spans="1:7" ht="33.75">
      <c r="A844" s="48">
        <v>718</v>
      </c>
      <c r="B844" s="48" t="s">
        <v>240</v>
      </c>
      <c r="C844" s="49" t="s">
        <v>856</v>
      </c>
      <c r="D844" s="50" t="s">
        <v>31</v>
      </c>
      <c r="E844" s="50">
        <v>55</v>
      </c>
      <c r="F844" s="50"/>
      <c r="G844" s="18">
        <f t="shared" si="46"/>
        <v>0</v>
      </c>
    </row>
    <row r="845" spans="1:7" ht="33.75">
      <c r="A845" s="48">
        <v>719</v>
      </c>
      <c r="B845" s="48" t="s">
        <v>240</v>
      </c>
      <c r="C845" s="49" t="s">
        <v>856</v>
      </c>
      <c r="D845" s="50" t="s">
        <v>31</v>
      </c>
      <c r="E845" s="50">
        <v>114</v>
      </c>
      <c r="F845" s="50"/>
      <c r="G845" s="18">
        <f t="shared" si="46"/>
        <v>0</v>
      </c>
    </row>
    <row r="846" spans="1:7" ht="33.75">
      <c r="A846" s="48">
        <v>720</v>
      </c>
      <c r="B846" s="48" t="s">
        <v>240</v>
      </c>
      <c r="C846" s="49" t="s">
        <v>857</v>
      </c>
      <c r="D846" s="50" t="s">
        <v>31</v>
      </c>
      <c r="E846" s="50">
        <v>3</v>
      </c>
      <c r="F846" s="50"/>
      <c r="G846" s="18">
        <f t="shared" si="46"/>
        <v>0</v>
      </c>
    </row>
    <row r="847" spans="1:7" ht="12.75">
      <c r="A847" s="48">
        <v>721</v>
      </c>
      <c r="B847" s="48" t="s">
        <v>240</v>
      </c>
      <c r="C847" s="49" t="s">
        <v>858</v>
      </c>
      <c r="D847" s="50" t="s">
        <v>128</v>
      </c>
      <c r="E847" s="50">
        <v>1</v>
      </c>
      <c r="F847" s="50"/>
      <c r="G847" s="18">
        <f t="shared" si="46"/>
        <v>0</v>
      </c>
    </row>
    <row r="848" spans="1:7" ht="12.75">
      <c r="A848" s="48">
        <v>722</v>
      </c>
      <c r="B848" s="48" t="s">
        <v>240</v>
      </c>
      <c r="C848" s="49" t="s">
        <v>352</v>
      </c>
      <c r="D848" s="50" t="s">
        <v>63</v>
      </c>
      <c r="E848" s="50">
        <v>5</v>
      </c>
      <c r="F848" s="50"/>
      <c r="G848" s="18">
        <f t="shared" si="46"/>
        <v>0</v>
      </c>
    </row>
    <row r="849" spans="1:7" ht="22.5">
      <c r="A849" s="48">
        <v>723</v>
      </c>
      <c r="B849" s="48" t="s">
        <v>240</v>
      </c>
      <c r="C849" s="49" t="s">
        <v>353</v>
      </c>
      <c r="D849" s="50" t="s">
        <v>128</v>
      </c>
      <c r="E849" s="50">
        <v>1</v>
      </c>
      <c r="F849" s="50"/>
      <c r="G849" s="18">
        <f t="shared" si="46"/>
        <v>0</v>
      </c>
    </row>
    <row r="850" spans="1:7" ht="22.5">
      <c r="A850" s="48">
        <v>724</v>
      </c>
      <c r="B850" s="48" t="s">
        <v>240</v>
      </c>
      <c r="C850" s="49" t="s">
        <v>354</v>
      </c>
      <c r="D850" s="50" t="s">
        <v>63</v>
      </c>
      <c r="E850" s="50">
        <v>7</v>
      </c>
      <c r="F850" s="50"/>
      <c r="G850" s="18">
        <f t="shared" si="46"/>
        <v>0</v>
      </c>
    </row>
    <row r="851" spans="1:7" ht="22.5">
      <c r="A851" s="48">
        <v>725</v>
      </c>
      <c r="B851" s="48" t="s">
        <v>240</v>
      </c>
      <c r="C851" s="49" t="s">
        <v>355</v>
      </c>
      <c r="D851" s="50" t="s">
        <v>63</v>
      </c>
      <c r="E851" s="50">
        <v>7</v>
      </c>
      <c r="F851" s="50"/>
      <c r="G851" s="18">
        <f t="shared" si="46"/>
        <v>0</v>
      </c>
    </row>
    <row r="852" spans="1:7" ht="12.75">
      <c r="A852" s="48">
        <v>726</v>
      </c>
      <c r="B852" s="48" t="s">
        <v>240</v>
      </c>
      <c r="C852" s="49" t="s">
        <v>356</v>
      </c>
      <c r="D852" s="50" t="s">
        <v>63</v>
      </c>
      <c r="E852" s="50">
        <v>2</v>
      </c>
      <c r="F852" s="50"/>
      <c r="G852" s="18">
        <f t="shared" si="46"/>
        <v>0</v>
      </c>
    </row>
    <row r="853" spans="1:7" ht="12.75">
      <c r="A853" s="48">
        <v>727</v>
      </c>
      <c r="B853" s="48" t="s">
        <v>240</v>
      </c>
      <c r="C853" s="49" t="s">
        <v>239</v>
      </c>
      <c r="D853" s="50" t="s">
        <v>63</v>
      </c>
      <c r="E853" s="50">
        <v>6</v>
      </c>
      <c r="F853" s="50"/>
      <c r="G853" s="18">
        <f t="shared" si="46"/>
        <v>0</v>
      </c>
    </row>
    <row r="854" spans="1:7" ht="12.75">
      <c r="A854" s="48">
        <v>728</v>
      </c>
      <c r="B854" s="48" t="s">
        <v>240</v>
      </c>
      <c r="C854" s="49" t="s">
        <v>357</v>
      </c>
      <c r="D854" s="50" t="s">
        <v>63</v>
      </c>
      <c r="E854" s="50">
        <v>1</v>
      </c>
      <c r="F854" s="50"/>
      <c r="G854" s="18">
        <f t="shared" si="46"/>
        <v>0</v>
      </c>
    </row>
    <row r="855" spans="1:7" ht="22.5">
      <c r="A855" s="48">
        <v>729</v>
      </c>
      <c r="B855" s="48" t="s">
        <v>240</v>
      </c>
      <c r="C855" s="49" t="s">
        <v>358</v>
      </c>
      <c r="D855" s="50" t="s">
        <v>63</v>
      </c>
      <c r="E855" s="50">
        <v>1</v>
      </c>
      <c r="F855" s="50"/>
      <c r="G855" s="18">
        <f t="shared" si="46"/>
        <v>0</v>
      </c>
    </row>
    <row r="856" spans="1:7" ht="12.75">
      <c r="A856" s="53"/>
      <c r="B856" s="54" t="s">
        <v>7</v>
      </c>
      <c r="C856" s="55" t="s">
        <v>866</v>
      </c>
      <c r="D856" s="54"/>
      <c r="E856" s="54"/>
      <c r="F856" s="54"/>
      <c r="G856" s="54">
        <f>SUM(G673:G726)+SUM(G728:G814)+SUM(G816:G821)+SUM(G823:G826)+SUM(G829:G838)+SUM(G840:G855)</f>
        <v>0</v>
      </c>
    </row>
    <row r="857" spans="1:7" ht="12.75">
      <c r="A857" s="71"/>
      <c r="B857" s="71"/>
      <c r="C857" s="72" t="s">
        <v>867</v>
      </c>
      <c r="D857" s="92"/>
      <c r="E857" s="92"/>
      <c r="F857" s="92"/>
      <c r="G857" s="73">
        <f>G856+G670+G458+G397+G376+G313+G244+G216+G199+G144</f>
        <v>0</v>
      </c>
    </row>
  </sheetData>
  <sheetProtection/>
  <mergeCells count="7">
    <mergeCell ref="F3:G3"/>
    <mergeCell ref="A1:G1"/>
    <mergeCell ref="A2:G2"/>
    <mergeCell ref="A3:A4"/>
    <mergeCell ref="B3:B4"/>
    <mergeCell ref="C3:C4"/>
    <mergeCell ref="D3:E3"/>
  </mergeCells>
  <printOptions horizontalCentered="1"/>
  <pageMargins left="0.8" right="0.8" top="0.4" bottom="0.4" header="0.2" footer="0.2"/>
  <pageSetup fitToHeight="0" fitToWidth="1" horizontalDpi="600" verticalDpi="600" orientation="portrait" paperSize="9" scale="80" r:id="rId1"/>
  <headerFooter alignWithMargins="0">
    <oddFooter>&amp;C&amp;P/&amp;N</oddFooter>
  </headerFooter>
  <rowBreaks count="1" manualBreakCount="1">
    <brk id="89"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Adama Jóźwiak</cp:lastModifiedBy>
  <cp:lastPrinted>2022-05-22T03:03:02Z</cp:lastPrinted>
  <dcterms:modified xsi:type="dcterms:W3CDTF">2024-02-28T13:23:22Z</dcterms:modified>
  <cp:category/>
  <cp:version/>
  <cp:contentType/>
  <cp:contentStatus/>
</cp:coreProperties>
</file>