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WZP\2025\ROBOTY BUDOWLANE\kanalizacje deszczowe\262 Kwieciszewo - Szyszłowo w m. Ostrowite spr.76\"/>
    </mc:Choice>
  </mc:AlternateContent>
  <xr:revisionPtr revIDLastSave="0" documentId="8_{DA02428B-4CA8-43E3-8645-3067C806DCAA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TER dorgi + kanalizacja" sheetId="30" r:id="rId1"/>
  </sheets>
  <definedNames>
    <definedName name="_xlnm.Print_Titles" localSheetId="0">'TER dorgi + kanalizacja'!$5:$7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0" i="30" l="1"/>
  <c r="E150" i="30" l="1"/>
  <c r="E146" i="30"/>
  <c r="E144" i="30"/>
  <c r="E134" i="30"/>
  <c r="E129" i="30"/>
  <c r="E118" i="30"/>
  <c r="E116" i="30"/>
  <c r="E115" i="30"/>
  <c r="E113" i="30"/>
  <c r="E112" i="30"/>
  <c r="E111" i="30"/>
  <c r="E100" i="30"/>
  <c r="E97" i="30"/>
  <c r="E95" i="30"/>
  <c r="E93" i="30"/>
  <c r="E91" i="30"/>
  <c r="E89" i="30"/>
  <c r="E87" i="30"/>
  <c r="E57" i="30"/>
  <c r="E56" i="30"/>
  <c r="E49" i="30"/>
  <c r="E44" i="30"/>
  <c r="E42" i="30"/>
  <c r="E34" i="30"/>
  <c r="E23" i="30"/>
  <c r="E22" i="30"/>
  <c r="E21" i="30"/>
  <c r="E20" i="30"/>
  <c r="E19" i="30"/>
  <c r="E12" i="30"/>
</calcChain>
</file>

<file path=xl/sharedStrings.xml><?xml version="1.0" encoding="utf-8"?>
<sst xmlns="http://schemas.openxmlformats.org/spreadsheetml/2006/main" count="498" uniqueCount="222">
  <si>
    <t xml:space="preserve">Nr Specyfikacji
Technicznej   </t>
  </si>
  <si>
    <t>Lp.</t>
  </si>
  <si>
    <t>Wyszczególnienie elementów rozliczeniowych</t>
  </si>
  <si>
    <t>Nazwa</t>
  </si>
  <si>
    <t>Ilość</t>
  </si>
  <si>
    <t>ROBOTY PRZYGOTOWAWCZE</t>
  </si>
  <si>
    <t>x</t>
  </si>
  <si>
    <t>D.09.01.01</t>
  </si>
  <si>
    <t>Zieleń drogowa:</t>
  </si>
  <si>
    <t>Koryto wraz z profilowaniem i zagęszczaniem podłoża:</t>
  </si>
  <si>
    <t>D.01.00.00</t>
  </si>
  <si>
    <t>szt.</t>
  </si>
  <si>
    <t>m</t>
  </si>
  <si>
    <t>ELEMENTY ULIC</t>
  </si>
  <si>
    <t>D.08.00.00</t>
  </si>
  <si>
    <t>D.08.01.01b</t>
  </si>
  <si>
    <t>D.08.03.01</t>
  </si>
  <si>
    <t>Betonowe obrzeża chodnikowe:</t>
  </si>
  <si>
    <t>D.04.01.01</t>
  </si>
  <si>
    <t>D.01.01.01a</t>
  </si>
  <si>
    <t>D.05.03.23a</t>
  </si>
  <si>
    <t xml:space="preserve">            Jednostka</t>
  </si>
  <si>
    <t>Nawierzchnie z betonowej kostki brukowej dla dróg i ulic orac placów i chodników:</t>
  </si>
  <si>
    <t>D.07.00.00</t>
  </si>
  <si>
    <t>URZĄDZENIA BEZPIECZENSTWA RUCHU</t>
  </si>
  <si>
    <r>
      <t xml:space="preserve">- plantowanie powierzchni gruntu.                                                        </t>
    </r>
    <r>
      <rPr>
        <b/>
        <sz val="10"/>
        <rFont val="Times New Roman CE"/>
        <charset val="238"/>
      </rPr>
      <t/>
    </r>
  </si>
  <si>
    <t>Odtworzenie trasy i punktów wysokościowych oraz sporządzenie inwentaryzacji powykonawczej:</t>
  </si>
  <si>
    <t>D.01.02.04</t>
  </si>
  <si>
    <t>Rozbiórka elementów dróg:</t>
  </si>
  <si>
    <t>D.07.02.01</t>
  </si>
  <si>
    <t>Oznakowanie pionowe:</t>
  </si>
  <si>
    <t>Oznakowanie poziome:</t>
  </si>
  <si>
    <t>D.01.02.02a</t>
  </si>
  <si>
    <t>D.07.01.01</t>
  </si>
  <si>
    <t>D.04.06.01b</t>
  </si>
  <si>
    <t>Podbudowa z betonu cementowego:</t>
  </si>
  <si>
    <t>D.04.02.01</t>
  </si>
  <si>
    <t>Warstwy odsączające i odcinające:</t>
  </si>
  <si>
    <t>kmpl.</t>
  </si>
  <si>
    <r>
      <t xml:space="preserve">- humusowanie przy grubości 5cm z obsianiem trawą.                     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</si>
  <si>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Zdjęcie warstwy ziemi urodzajnej:</t>
  </si>
  <si>
    <t>D-05.03.05b</t>
  </si>
  <si>
    <t>Nawierzchnie z betonu asfaltowego. Warstwa wiążąca i wyrównawcza wg WT-1 i WT-2:</t>
  </si>
  <si>
    <t>D-05.03.05a</t>
  </si>
  <si>
    <t>Nawierzchnie z betonu asfaltowego. Warstwa ścieralna wg WT-1 i WT-2:</t>
  </si>
  <si>
    <t>D-04.04.02b</t>
  </si>
  <si>
    <t>Podbudowa zasadnicza z mieszanki kruszywa niezwiązanego:</t>
  </si>
  <si>
    <t>D-04.03.01a</t>
  </si>
  <si>
    <t>Połączenie międzywarstwowe nawierzchni drogowej emulsją asfaltową:</t>
  </si>
  <si>
    <t>NAWIERZCHNIA JEZDNI</t>
  </si>
  <si>
    <t>D.02.00.00</t>
  </si>
  <si>
    <t>ROBOTY ZIEMNE</t>
  </si>
  <si>
    <t>D.02.03.01</t>
  </si>
  <si>
    <t>Wykonanie nasypów:</t>
  </si>
  <si>
    <t>NAWIERZCHNIA CHODNIKÓW</t>
  </si>
  <si>
    <t>-wykonanie podbudowy z betonu C3/4 wytworzonego w wytwórni, warstwa gr. 10cm pod konstrukcję nawierzchni.</t>
  </si>
  <si>
    <t>NAWIERZCHNIA ZJAZDÓW Z BETONOWEJ KOSTKI BRUKOWEJ</t>
  </si>
  <si>
    <t>NAWIERZCHNIA ZJAZDÓW Z BETONU ASFALTOWEGO</t>
  </si>
  <si>
    <t>- demontaż konstrukcji wsporczych - słupków oznakowania pionowego wraz z fundamentem, zasypanie i zagęszczenie dołów po wykopach, odwiezienie materiału z rozbiórki na składowisko Wykonawcy do utylizacji.</t>
  </si>
  <si>
    <t>- regulacja wysokościowa (rozbiórka oraz ponowne ułożenie) nawierzchni chodników i zjazdów z betonowej kostki brukowej.</t>
  </si>
  <si>
    <t>tony</t>
  </si>
  <si>
    <t>D.04.02.02</t>
  </si>
  <si>
    <t>Warstwa mrozoochronna:</t>
  </si>
  <si>
    <t>D-04.07.01a</t>
  </si>
  <si>
    <r>
      <t xml:space="preserve">-wykonanie warstwy wiążącej nawierzchni jezdni z betonu asfaltowego AC 16W 35/50 jak dla KR3 warstwa gr. 5cm.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</si>
  <si>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D-05.03.13a</t>
  </si>
  <si>
    <t>Nawierzchnie z mieszanki mastyksowo-grysowej (SMA) wg WT-1 i WT-2:</t>
  </si>
  <si>
    <t>D-05.03.26a</t>
  </si>
  <si>
    <r>
      <t xml:space="preserve">-wykonanie warstwy ścieralnej nawierzchni jezdni z SMA 8 PMB 45/80-55 jak dla KR3 warstwa gr. 4cm wraz z uszczelnieniem połączeń asfaltową masą zalewową.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</si>
  <si>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- warstwa odcinająca z piasku średnioziarnistego 
gr. 10cm pod konstrukcję nawierzchni.</t>
  </si>
  <si>
    <t>- warstwa odcinająca z piasku średnioziarnistego 
gr. 10 cm pod konstrukcję nawierzchni.</t>
  </si>
  <si>
    <t>-wykonanie podbudowy z betonu C12/15 wytworzonego w wytwórni, warstwa gr. 20 cm pod konstrukcję nawierzchni.</t>
  </si>
  <si>
    <t>Podbudowa z betonu asfaltowego 
wg WT-1 i WT-2:</t>
  </si>
  <si>
    <t>D.07.06.02</t>
  </si>
  <si>
    <t>Urzadzenia zabezpieczające ruch pieszych:</t>
  </si>
  <si>
    <t>- montaż bariery rurowej zabezpieczającej ruch pieszych U-12a koloru żółtego wraz z wykonaniem fundamentu z betonu C12/15.</t>
  </si>
  <si>
    <t>- wykonanie i przymocowanie tarczy znaków drogowych z grupy wielkości "średnie", folia generacji II.</t>
  </si>
  <si>
    <t>D.06.03.01a</t>
  </si>
  <si>
    <t>Pobocze umocnione kruszywem:</t>
  </si>
  <si>
    <t>Ustawienie krawężników betonowych:</t>
  </si>
  <si>
    <t>mb</t>
  </si>
  <si>
    <t>ROBOTY WYKOŃCZENIOWE</t>
  </si>
  <si>
    <r>
      <t>m</t>
    </r>
    <r>
      <rPr>
        <vertAlign val="superscript"/>
        <sz val="10"/>
        <rFont val="Times New Roman CE"/>
        <family val="1"/>
        <charset val="238"/>
      </rPr>
      <t>2</t>
    </r>
  </si>
  <si>
    <t>- rozbiórka ścieków przykrawężnikowych z betonowej kostki brukowej wraz z ławą betonową oraz z zasypaniem i zagęszczeniem dołów po wykopach, załadunek i transport materiału z rozbiórki na składowisko Wykonawcy do utylizacji.</t>
  </si>
  <si>
    <t>-  wykonanie murku oporowego z prefabrykowanych elementów "elki" o wysokości 120cm na podsypce cem.- piaskowej 1:4 gr. 5cm oraz ławie z betonu C12/15 grubości 15cm.</t>
  </si>
  <si>
    <t>D.10.10.01</t>
  </si>
  <si>
    <t>Geosiatka komórkowa:</t>
  </si>
  <si>
    <r>
      <t>m</t>
    </r>
    <r>
      <rPr>
        <vertAlign val="superscript"/>
        <sz val="10"/>
        <rFont val="Times New Roman CE"/>
        <family val="1"/>
        <charset val="238"/>
      </rPr>
      <t>3</t>
    </r>
  </si>
  <si>
    <t>- regulacja wysokosciowa kołnierzy i włazów studni kanalizacji sanitarnej.</t>
  </si>
  <si>
    <t>- regulacja wysokosciowa kołnierzy i włazów studni kanalizacji teletechnicznej.</t>
  </si>
  <si>
    <t>D-02.01.01</t>
  </si>
  <si>
    <t>Wykonanie wykopów:</t>
  </si>
  <si>
    <r>
      <t xml:space="preserve">- roboty ziemne w gruncie kat. I-III, wykonanie wykopów z transportem urobku na odkład na składowisko Wykonawcy.                               </t>
    </r>
    <r>
      <rPr>
        <b/>
        <sz val="10"/>
        <rFont val="Times New Roman CE"/>
        <charset val="238"/>
      </rPr>
      <t/>
    </r>
  </si>
  <si>
    <t>- mechaniczna rozbiórka fundamentów betonowych oraz umocnień przepustów drogowych z betonu oraz kamieni. Załadunek i transport materiałów z rozbiórki na składowisko Wykonawcy do utylizacji.</t>
  </si>
  <si>
    <t xml:space="preserve">- wykonanie wykopów wraz z wywozem gruntu z wykopu na składowisko Wykonawcy na odkład, demontaż przepustów pod jezdnią oraz zjazdami z rur betonowych oraz z rur PEHD, pozyskanie gruntu z dokopu, zasypanie i zagęszczenie wykopów. Załadunek i transport materiałów z rozbiórki na składowisko Wykonawcy do utylizacji.      </t>
  </si>
  <si>
    <t>- rozbiórka nawierzchni zjazdów z betonu asfaltowego wraz z podbudową. Załadunek i transport materiałów z rozbiórki na składowisko Wykonawcy do utylizacji.</t>
  </si>
  <si>
    <r>
      <t xml:space="preserve">- wykonanie wykopów pod koryto wraz z wywozem gruntu z wykopu na składowisko Wykonawcy na odkład, profilowanie i zagęszczenie koryta pod konstrukcję nawierzchni o głęb. do 33 cm.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</si>
  <si>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 wykonanie wykopów pod koryto wraz z wywozem gruntu z wykopu na składowisko Wykonawcy na odkład, profilowanie i zagęszczenie koryta pod konstrukcję nawierzchni o głęb. do 53 cm.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</si>
  <si>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 wykonanie wykopów pod koryto wraz z wywozem gruntu z wykopu na składowisko Wykonawcy na odkład, profilowanie i zagęszczenie koryta pod konstrukcję nawierzchni o głęb. do 50 cm.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</si>
  <si>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-wykonanie warstwy wyrównawczej nawierzchni jezdni z betonu asfaltowego AC 11W 50/70 jak dla KR1 warstwa gr. 5cm.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</si>
  <si>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-wykonanie nawierzchni z betonu asfaltowego AC 8S 50/70 jak dla KR 1 warstwa gr. 5 cm wraz z uszczelnieniem połączeń asfaltową masą zalewową.                                                                                </t>
    </r>
    <r>
      <rPr>
        <b/>
        <sz val="10"/>
        <rFont val="Times New Roman CE"/>
        <charset val="238"/>
      </rPr>
      <t/>
    </r>
  </si>
  <si>
    <t>Konstrukcja poszerzenia nawierzchni jezdni</t>
  </si>
  <si>
    <t>Konstrukcja odtworzenia nawierzchni jezdni po wykonaniu kanalizacji deszczowej</t>
  </si>
  <si>
    <t>Odtworzenie warstw asfaltowych na całej szerokości jezdni</t>
  </si>
  <si>
    <t xml:space="preserve">- warstwa mrozoodporna z gruntu niewysadzinowego CBR&gt;=20%, warstwa gr. 40cm.   </t>
  </si>
  <si>
    <r>
      <t xml:space="preserve">-wykonanie podbudowy nawierzchni jezdni z AC 22P 35/50 jak dla KR3 warstwa gr. 7cm.                                             </t>
    </r>
    <r>
      <rPr>
        <b/>
        <sz val="10"/>
        <rFont val="Times New Roman CE"/>
        <charset val="238"/>
      </rPr>
      <t/>
    </r>
  </si>
  <si>
    <r>
      <t xml:space="preserve">- profilowanie i zagęszczenie koryta pod konstrukcję nawierzchni.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</si>
  <si>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 wykonanie wykopów pod koryto wraz z wywozem gruntu z wykopu na składowisko Wykonawcy na odkład, profilowanie i zagęszczenie koryta pod konstrukcję nawierzchni o głęb. do 90 cm.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</si>
  <si>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-ułożenie siatki  zbrojeniowej wykonanej z włokien szklanych i węglowych (szczegółowe wymagania siatki podano w specyfikacji).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</si>
  <si>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-wykonanie podbudowy pomocniczej z mieszanki związanej spoiwem hydraulicznym C5/6 warstwa 
gr. 18cm pod konstrukcję nawierzchni.            </t>
    </r>
    <r>
      <rPr>
        <b/>
        <sz val="10"/>
        <rFont val="Times New Roman CE"/>
        <charset val="238"/>
      </rPr>
      <t/>
    </r>
  </si>
  <si>
    <t>- wykonanie oznakowania poziomego grubowarstwowego chemoutwardzalnego.</t>
  </si>
  <si>
    <t>- wykonanie i przymocowanie tarczy znaków drogowych (tabliczki T-2, T-3, T-25c, T-25a, T-27), folia generacji II.</t>
  </si>
  <si>
    <t>- montaż bariery rurowej zabezpieczającej ruch pieszych U-11a koloru żółtego wraz z wykonaniem fundamentu z betonu C12/15.</t>
  </si>
  <si>
    <r>
      <t xml:space="preserve">-  wykonanie wykopów pod koryto, wywóz gruntu na odkład oraz ustawienie obrzeża betonowego chodnikowego 8x30x100cm na ławie betonowej z oporem z betonu C8/10 i podsypce cem.- piaskowej 1:4 gr. 3cm, zasypanie ławy betonowej.                                                                                              </t>
    </r>
    <r>
      <rPr>
        <b/>
        <sz val="10"/>
        <rFont val="Times New Roman CE"/>
        <family val="1"/>
        <charset val="238"/>
      </rPr>
      <t xml:space="preserve"> </t>
    </r>
  </si>
  <si>
    <t>- rozbiórka obrzeży chodnikowych wraz z ławą betonową oraz z zasypaniem i zagęszczeniem dołów po wykopach, odwiezienie materiału z rozbiórki na składowisko Wykonawcy do utylizacji.</t>
  </si>
  <si>
    <t xml:space="preserve">- demontaż tarczy znaków pionowych, załadunek i transport materiałów z rozbiórki na składowisko Wykonawcy do utylizacji. </t>
  </si>
  <si>
    <t>- mechaniczne karczowanie krzaków, zasypanie i zagęszczeniem dołów po wykopach, załadunek i transport gałęzi oraz karpiny na składowisko Wykonawcy do utylizacji.</t>
  </si>
  <si>
    <t>- rozbiórka krawężników betonowych drogowych wraz z ławą betonową oraz z zasypaniem i zagęszczeniem dołów po wykopach, załadunek i transport materiału z rozbiórki na składowisko Wykonawcy do utylizacji.</t>
  </si>
  <si>
    <t>D.03.02.01a</t>
  </si>
  <si>
    <t>Regulacja pionowa studzienek i urządzeń podziemnych:</t>
  </si>
  <si>
    <t>D.01.02.01</t>
  </si>
  <si>
    <t>Usunięcie drzew i krzaków:</t>
  </si>
  <si>
    <t>Frezowanie nawierzchni asfaltowych na zimno:</t>
  </si>
  <si>
    <t>Kalkulacja własna</t>
  </si>
  <si>
    <t>Montaż murków oporowych:</t>
  </si>
  <si>
    <t>Zabezpieczenie nawierzchni bitumicznych przed spękaniami siatką zbrojeniową wykonaną z włókien szklanych i węglowych wstępnie przesączonych warstwą asfaltu:</t>
  </si>
  <si>
    <r>
      <t xml:space="preserve">- wykonanie poboczy z warstwy kruszywa łamanego stabilizowanego mchanicznie 0/31.5mm warstwa grubosci 15cm.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</si>
  <si>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 odtworzenie istniejących rowów przydrożnych, załadunek i transport nadmiaru gruntu na składowisko Wykonawcy.                     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</si>
  <si>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D.08.05.06a</t>
  </si>
  <si>
    <t>Ściek uliczny z betonowej kostki brukowej:</t>
  </si>
  <si>
    <t xml:space="preserve">- wykonanie wykopów pod koryto, wywóz gruntu na odkład oraz wykonanie ścieku z dwóch rzędów kostki betonowej 8x10x20cm na podsypce cem.-piaskowej (1:4) gr. 3cm i ławie z betonu C12/15.                          </t>
  </si>
  <si>
    <r>
      <t xml:space="preserve">-wykonanie warstwy wyrównawczej nawierzchni jezdni z betonu asfaltowego AC 11W 50/70 jak dla KR3 grubość średnio 3cm.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</si>
  <si>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>- mechaniczna rozbiórka nawierzchni z kruszywa o grubości do 15cm. Załadunek i transport materiałów z rozbiórki na składowisko Wykonawcy do utylizacji.</t>
  </si>
  <si>
    <t>- ręczna rozbiórka nawierzchni chodników, zjazdów z betonowej kostki brukowej, płytek chodnikowych, trylinki wraz z podbudową, składowanie materiałów z rozbiórki na paletach (palety dostarczone przez Wykonawcę) oraz transport na miejsce wskazane przez Zamawiającego. Załadunek i transport materiałów z rozbiórki nie nadających się do ponownego wykorzystania na składowisko Wykonawcy do utylizacji.</t>
  </si>
  <si>
    <t xml:space="preserve">- demontaż barierek drogowych (U-11a, U-12a), załadunek i transport materiału z rozbiórki na składowisko Wykonawcy do utylizacji. </t>
  </si>
  <si>
    <t>- rozbiórka ogrodzenia z prefabrykowanych przęseł betonowych wraz z słupkami (na wysokości działki nr 370), zasypanie i zagęszczenie dołów po wykopach, składowanie materiału z rozbiórki na placu Wykonawcy oraz odtworzenie ogrodzenia po wykonaniu murków oporowych, wymiana uszkodzonych przęsłe na nowe (na wysokości działki nr 370).</t>
  </si>
  <si>
    <t>-wykonanie nawierzchni zjazdów z betonowej kostki brukowej bezfazy koloru grafitowego 8x10x20 cm na podsypce cem-piask 1:4 grubości 5 cm.</t>
  </si>
  <si>
    <r>
      <t xml:space="preserve">- wykonanie warstwy podbudowy z kruszywa kamiennego łamanego 0/31.5 C90/3 (wyklucza się stosowanie skał osadowych) stabilizowanego mechanicznie gr. warstwy 20 cm po zagęszczeniu pod konstrukcję nawierzchni.                                               </t>
    </r>
    <r>
      <rPr>
        <b/>
        <sz val="10"/>
        <rFont val="Times New Roman CE"/>
        <charset val="238"/>
      </rPr>
      <t/>
    </r>
  </si>
  <si>
    <r>
      <t xml:space="preserve">- wykonanie warstwy podbudowy z kruszywa kamiennego łamanego 0/31,5 C90/3 (wyklucza się stosowanie skał osadowych) stabilizowanego mechanicznie gr. warstwy 20 cm.                                               </t>
    </r>
    <r>
      <rPr>
        <b/>
        <sz val="10"/>
        <rFont val="Times New Roman CE"/>
        <charset val="238"/>
      </rPr>
      <t/>
    </r>
  </si>
  <si>
    <t>- mechaniczne frezowanie profilujące nawierzchni jezdni z betonu asfaltowego na całej szerokości jezdni. Załadunek i transport materiału z rozbiórki na miejsce wskazane przez Zamawiającego. Załadunek i transport materiałów z rozbiórki nie nadających się do ponownego wykorzystania na składowisko Wykonawcy do utylizacji.</t>
  </si>
  <si>
    <t>- cięcie mechaniczne nawierzchni z betonu asfaltowego w miejscu projektowanego poszerzenia nawierzchni jezdni.</t>
  </si>
  <si>
    <t>- mechaniczna rozbiórka nawierzchni z betonu asfaltowego w miejscu projektowanego poszerzenia nawierzchni jezdni. Załadunek i transport materiałów z rozbiórki na składowisko Wykonawcy do utylizacji.</t>
  </si>
  <si>
    <t>- mechaniczna rozbiórka podbudowy z betonu asfaltowego w miejscu projektowanego poszerzenia nawierzchni jezdni. Załadunek i transport materiałów z rozbiórki na składowisko Wykonawcy do utylizacji.</t>
  </si>
  <si>
    <t>- mechaniczna rozbiórka podbudowy z kruszywa w miejscu projektowanego poszerzenia nawierzchni jezdni. Załadunek i transport materiałów z rozbiórki na składowisko Wykonawcy do utylizacji.</t>
  </si>
  <si>
    <t xml:space="preserve">-wykonanie nawierzchni z betonowej kostki brukowej bezfazy koloru szarego 8x10x20 cm na podsypce cem-piask 1:4 grubości 5 cm. </t>
  </si>
  <si>
    <t>-wykonanie nawierzchni z płytek ryflowanych  o wymiarach 40cm x 40cm, grubość 8cm, kolor żółty  na podsypce cem-piask 1:4 grubości 5 cm.</t>
  </si>
  <si>
    <t>-wykonanie nawierzchni z płytek ostrzegawczych z wypustkami  o wymiarach 40cm x 40cm, grubość 8cm, kolor żółty  na podsypce cem-piask 1:4 grubości 5 cm.</t>
  </si>
  <si>
    <t>Wartość robót nieprzewidzianych 5% (netto)</t>
  </si>
  <si>
    <t xml:space="preserve">- przestawienie słupów oświetlenia ulicznego oraz sygnalizatorów sygnalizacji świetlnej poza projektowany chodnik. </t>
  </si>
  <si>
    <t>- montaż słupków U-1a zawierających nr drogi, km i hm z elementami odblaskowymi.</t>
  </si>
  <si>
    <t>m3</t>
  </si>
  <si>
    <t>Montaż konstrukcji podwieszeń kabli energetycznych i telekomunikacyjnych typ lekki. Element o rozpiętości 4,00 m</t>
  </si>
  <si>
    <t>kpl</t>
  </si>
  <si>
    <t>Demontaż konstrukcji podwieszeń kabli energetycznych i telekomunikacyjnych typ lekki. Element o rozpiętości 4,00 m</t>
  </si>
  <si>
    <t>Zabezpieczenie kabla dzieloną osłoną rurową PS do kabli 110 PS /0660340/ 24szt.x1,5m=36m</t>
  </si>
  <si>
    <t>Montaż konstrukcji podwieszeń rurociągów i kanałów. Element o rozpiętości 4,00 m</t>
  </si>
  <si>
    <t>Demontaż konstrukcji podwieszeń rurociągów i kanałów. Element o rozpiętości 4,00 m</t>
  </si>
  <si>
    <t>Cięcie mechaniczne nawierzchni asfaltowo betonowej przecinarką. Głębokość cięcia do 10cm</t>
  </si>
  <si>
    <t>Mechaniczne rozebranie nawierzchni z mas minieralno-bitumicznych o grubości 4cm</t>
  </si>
  <si>
    <t>m2</t>
  </si>
  <si>
    <t>Mechaniczne rozebranie podbudowy z mas mineralno-bitumicznych o grubości 8cm</t>
  </si>
  <si>
    <t>Mechaniczne rozebranie podbudowy z kruszywa o gr. 15cm</t>
  </si>
  <si>
    <t>Rozebranie rurowych. Ścianki czołowe i ławy betonowe</t>
  </si>
  <si>
    <t>Wywiezienie gruzu spryzmowanego samochodami samowyładowczymi wraz z utylizacją</t>
  </si>
  <si>
    <t xml:space="preserve">Podłoża i obsypki z dowiezionego piasku </t>
  </si>
  <si>
    <t xml:space="preserve">Kanały deszczowe z rur kielichowych PP o średnicy 800 mm  klasy SN8 lub równoważnych </t>
  </si>
  <si>
    <t xml:space="preserve">Kanały deszczowe z rur kielichowych PE o średnicy 400 mm  klasy SN8 lub równoważnych </t>
  </si>
  <si>
    <t>Podbudowa pod studnie z chudego betonu C8/10 gr.10cm</t>
  </si>
  <si>
    <t>Studnie rewizyjne o głębokości 3,5 m z kręgów betonowych B45 o średnicy 1500 mm, z włazem D400, w gotowym wykopie</t>
  </si>
  <si>
    <t>Studnie rewizyjne o głębokości 2,0 m z kręgów betonowych B45 o średnicy 1000 mm, z włazem D400, w gotowym wykopie</t>
  </si>
  <si>
    <t>Studnie rewizyjne o głębokości 2,5 m z kręgów betonowych B45 o średnicy 1000 mm, z włazem D400, w gotowym wykopie</t>
  </si>
  <si>
    <t>Studzienki kanalizacyjne z tworzyw sztucznych o średnicy 600mm z pierścieniem odciążającym i włazem typu ciężkiego</t>
  </si>
  <si>
    <t>Zakup i montaż wylotu betonowego kanalizacji deszczowej śr. 800mm KPED 02.16</t>
  </si>
  <si>
    <t>Zakup i montaż osadnika piasku średnicy 1500mm i poj. 2,5m3</t>
  </si>
  <si>
    <t>Umocnienie dna i skarp rowu z dybli betonowych na podbudowie betonowej grubości 20cm - 7,5m2</t>
  </si>
  <si>
    <t>Wywiezienie gruzu spryzmowanego samochodami samowyładowczymiaz z utylizacją</t>
  </si>
  <si>
    <t>Rurociągi kanalizacyjne z rur litych kielichowych z PVC o średnicy nominalnej 200/5,9 mm. Bez dowozu wody do wykonania próby szczelności kanału</t>
  </si>
  <si>
    <t>Rurociągi kanalizacyjne z rur litych kielichowych z PVC o średnicy nominalnej 250/7,3 mm. Bez dowozu wody do wykonania próby szczelności kanału</t>
  </si>
  <si>
    <t>Studnia osadnikowa o głębokości 1,5m z kręgów betonowych B45 o średnicy 1000mm z kratą i osadnikiem z betonu C16/20 na wlocie rowu</t>
  </si>
  <si>
    <t>Branża drogowa</t>
  </si>
  <si>
    <t>Branża instalacyjna - kanalizacja deszczowa</t>
  </si>
  <si>
    <t>Cena
jednostkowa</t>
  </si>
  <si>
    <t>Wartość</t>
  </si>
  <si>
    <t>Podatek VAT</t>
  </si>
  <si>
    <t>D-03.02.01</t>
  </si>
  <si>
    <t>D.05.03.11</t>
  </si>
  <si>
    <r>
      <t>- umocnienie skarp rowów poprzez ułożenie i przymocowanie kotwami (min. 1 szt. na 2m</t>
    </r>
    <r>
      <rPr>
        <vertAlign val="superscript"/>
        <sz val="10"/>
        <rFont val="Times New Roman CE"/>
        <family val="1"/>
        <charset val="238"/>
      </rPr>
      <t>2</t>
    </r>
    <r>
      <rPr>
        <sz val="10"/>
        <rFont val="Times New Roman CE"/>
        <family val="1"/>
        <charset val="238"/>
      </rPr>
      <t>) geosiatki komórkowej wykonanej z polietylenu wysokiej gęstości (HDPE) o wysokości 100 mm, pole powierzchni oczka 275 cm2 (+/- 5%) na skarpach z wypełnieniem wolnych przestrzenia humusem i obsianień trawą.</t>
    </r>
  </si>
  <si>
    <t xml:space="preserve">- zdjęcie warstwy humusu o grubości do 30 cm z odwiezieniem na odkład na składowisko Wykonawcy.                               </t>
  </si>
  <si>
    <t>- rozbiórka nawierzchni jezdni z destruktu asfaltowego o grubości do 10 cm. Załadunek i transport materiałów z rozbiórki na składowisko Wykonawcy do utylizacji.</t>
  </si>
  <si>
    <r>
      <t xml:space="preserve">- odtworzenie trasy i punktów wysokościowych, prace pomiarowe na długości 0,890 km.      
- inwentaryzacja geodezyjna powykonawcza.          </t>
    </r>
    <r>
      <rPr>
        <b/>
        <sz val="9"/>
        <rFont val="Times New Roman CE"/>
        <charset val="238"/>
      </rPr>
      <t/>
    </r>
  </si>
  <si>
    <t>Płyta betonowa pod studnie kanalizacyjne z betonu C12/15, prostokątne o wym. 2*2</t>
  </si>
  <si>
    <t>Wykonanie inspekcji kanału kamerą TV</t>
  </si>
  <si>
    <r>
      <t xml:space="preserve">-oczyszczenie i skropienie warstw nieasfaltowych emulsją asfaltową w ilości 0,5 km/m2 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</si>
  <si>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asfaltowych emulsją asfaltową w ilości 0,3 km/m2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</si>
  <si>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nieasfaltowych emulsją asfaltową (podłoże tłuczniowe pod wykonanie podbudowy z betonu asfaltowego) w ilości 0,5 kg/m2. 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</si>
  <si>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asfaltowych emulsją asfaltową (podłoże pod ułożenie warstwy wyrównawczej) w ilości 0,5 kg/m2.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</si>
  <si>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asfaltowych emulsją asfaltową (podłoże pod ułożenie warstwy wiążącej) w ilości 0,5kg/m2                                                                       </t>
    </r>
    <r>
      <rPr>
        <b/>
        <sz val="10"/>
        <rFont val="Times New Roman CE"/>
        <charset val="238"/>
      </rPr>
      <t/>
    </r>
  </si>
  <si>
    <r>
      <t xml:space="preserve">-oczyszczenie i skropienie warstw asfaltowych emulsją asfaltową (podłoże pod ułożenie warstwy ścieralnej z SMA) w ilości 0,3 kg/m2.                                                                                      </t>
    </r>
    <r>
      <rPr>
        <b/>
        <sz val="10"/>
        <rFont val="Times New Roman CE"/>
        <charset val="238"/>
      </rPr>
      <t/>
    </r>
  </si>
  <si>
    <t xml:space="preserve">Wykopy pod rurociąg z zasypaniem o ścianach zabezpieczonych obudową płytową - typ boksowy . </t>
  </si>
  <si>
    <t xml:space="preserve">Wykopy pod rurociąg o ścianach zabezpieczonych obudową płytową - typ boksowy. </t>
  </si>
  <si>
    <t>Rozebranie przepustów rurowych. Rury betonowe o średnicy 80 cm</t>
  </si>
  <si>
    <t xml:space="preserve">Wykop pod studnie szer. 2,0 m z zasypaniem o ścianach zabezpieczonych obudową płytową - typ boksowy </t>
  </si>
  <si>
    <t>Dodatkowy wykop pod studnie szer. 2,0 m o ścianach zabezpieczonych obudową płytową – typ boksowy</t>
  </si>
  <si>
    <t>Przemieszczanie spycharkami 55 kW mas ziemnych uprzednio odspojonych na odległość do 10 m - nakłady podstawowe. Zasypka gruntem dowiezionym wraz z zagęszczeniem</t>
  </si>
  <si>
    <t>Wykopy szerokości 1,0 m z załadunkiem i wywozem materiału na składowisko Wykonawcy o ścianach zabezpieczonych obudową płytową - typ boksowy,  przy głębokości do 2,50 m</t>
  </si>
  <si>
    <t xml:space="preserve">Roboty ziemne wykonywane koparkami zgarniakowymi o pojemności 1,20 m3 z wywozem urobku na składowisko Wykonawcy oraz dowozem piasku na zasypkę i obsypkę </t>
  </si>
  <si>
    <t>Roboty ziemne wykonywane koparkami zgarniakowymi o pojemności 1,20 m3 z wywozem urobku na składowisko Wykonawcy oraz zakup i  dowóz piasku na wymianę gruntu</t>
  </si>
  <si>
    <t>Przemieszczanie spycharkami mas ziemnych uprzednio odspojonych - zasypka gruntam dowiezionym wraz z zagęszczeniem</t>
  </si>
  <si>
    <t xml:space="preserve">Roboty ziemne wykonywane koparkami zgarniakowymi z wywozem urobku na składowisko Wykonawcy oraz dowozem piasku na podsypki i obsypki kanałów </t>
  </si>
  <si>
    <t>Roboty ziemne wykonywane koparkami zgarniakowymi z wywozem urobku na składowisko Wykonawcy oraz dowozem piasku na wymianę gruntu</t>
  </si>
  <si>
    <t>Studzienki ściekowe uliczne betonowe o średnicy 500 mm z wpustem krawężnikowo-jezdniowym typu ciężkiego, z osadniniem bez syfonu i powierzchni przepływu ≥700 cm2</t>
  </si>
  <si>
    <t>Studzienki ściekowe uliczne betonowe o średnicy 500 mm z wpustem  typu ciężkiego /płaskim/, z osadniniem bez syfonu i powierzchni przepływu  ≥700 cm2</t>
  </si>
  <si>
    <t>Wartość robót  (netto) pozycje od 1 do 130</t>
  </si>
  <si>
    <t>- wykonanie konstrukcji wsporczych z rur ocynkowanych fi  60.3 mm z fundamentem z betonu C12/15 o wymiarach 30x30x70cm.</t>
  </si>
  <si>
    <t xml:space="preserve">ustawienie krawężników betonowych o wymiarach 20x30x100 cm na ławie betonowej z oporem z betonu C12/15 i podsypce cem.-piaskowej (1:4)  gr. 5cm, zasypanie ławy betonowej.                                  </t>
  </si>
  <si>
    <r>
      <t>- roboty ziemne, pozyskanie gruntu z dokopu z transportem urobku i wbudowaniem w nasyp.</t>
    </r>
    <r>
      <rPr>
        <b/>
        <sz val="10"/>
        <rFont val="Times New Roman CE"/>
        <charset val="238"/>
      </rPr>
      <t/>
    </r>
  </si>
  <si>
    <t xml:space="preserve">ustawienie krawężników betonowych najazdowych o wymiarach 20x22x100 cm na ławie betonowej z oporem z betonu C12/15 i podsypce cem.-piaskowej (1:4)  gr. 5cm, zasypanie ławy betonowej.                                  </t>
  </si>
  <si>
    <t xml:space="preserve">ustawienie krawężników betonowych przejściowych o wymiarach 20x22/30x100 cm na ławie betonowej z oporem z betonu C12/15 i podsypce cem.-piaskowej (1:4)  gr. 5cm, zasypanie ławy betonowej.                                  </t>
  </si>
  <si>
    <t xml:space="preserve"> ustawienie krawężników betonowych- oporników  o wymiarach 12x25x100cm na ławie betonowej z oporem z betonu C12/15 i podsypce cem.-piaskowej (1:4) gr. 5cm, zasypanie ławy betonowej. </t>
  </si>
  <si>
    <t>"Budowa kanalizacji deszczowej w ciągu drogi wojewódzkiej nr 262 
Kwieciszewo - Szyszłowo w m. Ostrowite"</t>
  </si>
  <si>
    <t>Razem netto</t>
  </si>
  <si>
    <t>Łącznie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</si>
</sst>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.00.00.00\."/>
    <numFmt numFmtId="165" formatCode="#,##0_ ;[Red]\-#,##0\ "/>
    <numFmt numFmtId="166" formatCode="#,##0.00_ ;[Red]\-#,##0.00\ "/>
    <numFmt numFmtId="167" formatCode="#,##0&quot; F&quot;_);[Red]\(#,##0&quot; F&quot;\)"/>
    <numFmt numFmtId="168" formatCode="#,##0.00&quot; F&quot;_);[Red]\(#,##0.00&quot; F&quot;\)"/>
    <numFmt numFmtId="169" formatCode="#,##0.000"/>
    <numFmt numFmtId="170" formatCode="#,##0.0000"/>
  </numFmts>
  <fonts count="17" x14ac:knownFonts="1">
    <font>
      <sz val="10"/>
      <name val="Arial CE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Times New Roman CE"/>
      <charset val="238"/>
    </font>
    <font>
      <sz val="10"/>
      <name val="Arial CE"/>
      <charset val="238"/>
    </font>
    <font>
      <b/>
      <sz val="9"/>
      <name val="Times New Roman CE"/>
      <charset val="238"/>
    </font>
    <font>
      <b/>
      <sz val="9"/>
      <name val="Times New Roman CE"/>
      <family val="1"/>
      <charset val="238"/>
    </font>
    <font>
      <vertAlign val="superscript"/>
      <sz val="10"/>
      <name val="Times New Roman CE"/>
      <family val="1"/>
      <charset val="238"/>
    </font>
    <font>
      <b/>
      <sz val="11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6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8" fillId="0" borderId="0"/>
    <xf numFmtId="0" fontId="5" fillId="0" borderId="0"/>
    <xf numFmtId="0" fontId="10" fillId="0" borderId="0"/>
    <xf numFmtId="0" fontId="5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Font="1" applyAlignment="1">
      <alignment horizontal="center" vertical="top"/>
    </xf>
    <xf numFmtId="169" fontId="1" fillId="0" borderId="0" xfId="0" applyNumberFormat="1" applyFont="1"/>
    <xf numFmtId="170" fontId="1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quotePrefix="1" applyFont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169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wrapText="1"/>
    </xf>
    <xf numFmtId="169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9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1">
    <cellStyle name="_PERSONAL" xfId="1" xr:uid="{00000000-0005-0000-0000-000000000000}"/>
    <cellStyle name="_PERSONAL_1" xfId="2" xr:uid="{00000000-0005-0000-0000-000001000000}"/>
    <cellStyle name="Comma [0]_laroux" xfId="3" xr:uid="{00000000-0005-0000-0000-000002000000}"/>
    <cellStyle name="Comma_laroux" xfId="4" xr:uid="{00000000-0005-0000-0000-000003000000}"/>
    <cellStyle name="Currency [0]_laroux" xfId="5" xr:uid="{00000000-0005-0000-0000-000004000000}"/>
    <cellStyle name="Currency_laroux" xfId="6" xr:uid="{00000000-0005-0000-0000-000005000000}"/>
    <cellStyle name="Normal_laroux" xfId="7" xr:uid="{00000000-0005-0000-0000-000006000000}"/>
    <cellStyle name="normální_laroux" xfId="8" xr:uid="{00000000-0005-0000-0000-000007000000}"/>
    <cellStyle name="Normalny" xfId="0" builtinId="0"/>
    <cellStyle name="Normalny 2" xfId="9" xr:uid="{00000000-0005-0000-0000-000009000000}"/>
    <cellStyle name="Styl 1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4"/>
  <sheetViews>
    <sheetView tabSelected="1" view="pageLayout" topLeftCell="A198" zoomScale="130" zoomScaleSheetLayoutView="115" zoomScalePageLayoutView="130" workbookViewId="0">
      <selection activeCell="E209" sqref="E209"/>
    </sheetView>
  </sheetViews>
  <sheetFormatPr defaultRowHeight="12.75" x14ac:dyDescent="0.2"/>
  <cols>
    <col min="1" max="1" width="3.7109375" style="2" customWidth="1"/>
    <col min="2" max="2" width="12.5703125" style="2" customWidth="1"/>
    <col min="3" max="3" width="42.85546875" style="5" customWidth="1"/>
    <col min="4" max="4" width="6.5703125" style="4" customWidth="1"/>
    <col min="5" max="5" width="9.140625" style="6" customWidth="1"/>
    <col min="6" max="7" width="9.42578125" style="4" bestFit="1" customWidth="1"/>
    <col min="8" max="8" width="13.140625" style="4" customWidth="1"/>
    <col min="9" max="16384" width="9.140625" style="4"/>
  </cols>
  <sheetData>
    <row r="1" spans="1:10" s="1" customFormat="1" ht="18.75" customHeight="1" x14ac:dyDescent="0.3">
      <c r="A1" s="46" t="s">
        <v>219</v>
      </c>
      <c r="B1" s="46"/>
      <c r="C1" s="46"/>
      <c r="D1" s="46"/>
      <c r="E1" s="46"/>
      <c r="F1" s="46"/>
      <c r="G1" s="46"/>
    </row>
    <row r="2" spans="1:10" s="1" customFormat="1" ht="18.75" x14ac:dyDescent="0.3">
      <c r="A2" s="46"/>
      <c r="B2" s="46"/>
      <c r="C2" s="46"/>
      <c r="D2" s="46"/>
      <c r="E2" s="46"/>
      <c r="F2" s="46"/>
      <c r="G2" s="46"/>
    </row>
    <row r="3" spans="1:10" ht="12.75" customHeight="1" x14ac:dyDescent="0.2">
      <c r="A3" s="46"/>
      <c r="B3" s="46"/>
      <c r="C3" s="46"/>
      <c r="D3" s="46"/>
      <c r="E3" s="46"/>
      <c r="F3" s="46"/>
      <c r="G3" s="46"/>
    </row>
    <row r="4" spans="1:10" ht="15.75" customHeight="1" x14ac:dyDescent="0.2">
      <c r="A4" s="47" t="s">
        <v>179</v>
      </c>
      <c r="B4" s="47"/>
      <c r="C4" s="47"/>
      <c r="D4" s="47"/>
      <c r="E4" s="47"/>
      <c r="F4" s="47"/>
      <c r="G4" s="47"/>
    </row>
    <row r="5" spans="1:10" ht="12.75" customHeight="1" x14ac:dyDescent="0.2">
      <c r="A5" s="50" t="s">
        <v>1</v>
      </c>
      <c r="B5" s="50" t="s">
        <v>0</v>
      </c>
      <c r="C5" s="50" t="s">
        <v>2</v>
      </c>
      <c r="D5" s="22" t="s">
        <v>21</v>
      </c>
      <c r="E5" s="23"/>
      <c r="F5" s="49" t="s">
        <v>181</v>
      </c>
      <c r="G5" s="54" t="s">
        <v>182</v>
      </c>
    </row>
    <row r="6" spans="1:10" s="3" customFormat="1" x14ac:dyDescent="0.2">
      <c r="A6" s="50"/>
      <c r="B6" s="50"/>
      <c r="C6" s="50"/>
      <c r="D6" s="24" t="s">
        <v>3</v>
      </c>
      <c r="E6" s="25" t="s">
        <v>4</v>
      </c>
      <c r="F6" s="49"/>
      <c r="G6" s="54"/>
    </row>
    <row r="7" spans="1:10" x14ac:dyDescent="0.2">
      <c r="A7" s="22">
        <v>1</v>
      </c>
      <c r="B7" s="22">
        <v>2</v>
      </c>
      <c r="C7" s="24">
        <v>3</v>
      </c>
      <c r="D7" s="22">
        <v>4</v>
      </c>
      <c r="E7" s="22">
        <v>5</v>
      </c>
      <c r="F7" s="35">
        <v>6</v>
      </c>
      <c r="G7" s="35">
        <v>7</v>
      </c>
    </row>
    <row r="8" spans="1:10" x14ac:dyDescent="0.2">
      <c r="A8" s="22"/>
      <c r="B8" s="40" t="s">
        <v>10</v>
      </c>
      <c r="C8" s="41" t="s">
        <v>5</v>
      </c>
      <c r="D8" s="22" t="s">
        <v>6</v>
      </c>
      <c r="E8" s="23" t="s">
        <v>6</v>
      </c>
      <c r="F8" s="35" t="s">
        <v>6</v>
      </c>
      <c r="G8" s="35" t="s">
        <v>6</v>
      </c>
    </row>
    <row r="9" spans="1:10" ht="25.5" x14ac:dyDescent="0.2">
      <c r="A9" s="11"/>
      <c r="B9" s="16" t="s">
        <v>19</v>
      </c>
      <c r="C9" s="17" t="s">
        <v>26</v>
      </c>
      <c r="D9" s="11"/>
      <c r="E9" s="12"/>
      <c r="F9" s="36"/>
      <c r="G9" s="36"/>
    </row>
    <row r="10" spans="1:10" ht="42.75" customHeight="1" x14ac:dyDescent="0.2">
      <c r="A10" s="11">
        <v>1</v>
      </c>
      <c r="B10" s="13"/>
      <c r="C10" s="14" t="s">
        <v>189</v>
      </c>
      <c r="D10" s="11" t="s">
        <v>38</v>
      </c>
      <c r="E10" s="12">
        <v>1</v>
      </c>
      <c r="F10" s="36"/>
      <c r="G10" s="36"/>
    </row>
    <row r="11" spans="1:10" x14ac:dyDescent="0.2">
      <c r="A11" s="11"/>
      <c r="B11" s="16" t="s">
        <v>32</v>
      </c>
      <c r="C11" s="17" t="s">
        <v>40</v>
      </c>
      <c r="D11" s="11"/>
      <c r="E11" s="12"/>
      <c r="F11" s="36"/>
      <c r="G11" s="36"/>
    </row>
    <row r="12" spans="1:10" ht="25.5" x14ac:dyDescent="0.2">
      <c r="A12" s="11">
        <v>2</v>
      </c>
      <c r="B12" s="13"/>
      <c r="C12" s="14" t="s">
        <v>187</v>
      </c>
      <c r="D12" s="11" t="s">
        <v>82</v>
      </c>
      <c r="E12" s="12">
        <f>(85+325)*3</f>
        <v>1230</v>
      </c>
      <c r="F12" s="36"/>
      <c r="G12" s="36"/>
    </row>
    <row r="13" spans="1:10" x14ac:dyDescent="0.2">
      <c r="A13" s="11"/>
      <c r="B13" s="16" t="s">
        <v>27</v>
      </c>
      <c r="C13" s="17" t="s">
        <v>28</v>
      </c>
      <c r="D13" s="11"/>
      <c r="E13" s="12"/>
      <c r="F13" s="36"/>
      <c r="G13" s="36"/>
    </row>
    <row r="14" spans="1:10" s="6" customFormat="1" ht="51" x14ac:dyDescent="0.2">
      <c r="A14" s="11">
        <v>3</v>
      </c>
      <c r="B14" s="13"/>
      <c r="C14" s="14" t="s">
        <v>93</v>
      </c>
      <c r="D14" s="11" t="s">
        <v>87</v>
      </c>
      <c r="E14" s="12">
        <v>5</v>
      </c>
      <c r="F14" s="37"/>
      <c r="G14" s="37"/>
    </row>
    <row r="15" spans="1:10" s="6" customFormat="1" ht="38.25" x14ac:dyDescent="0.2">
      <c r="A15" s="11">
        <v>4</v>
      </c>
      <c r="B15" s="13"/>
      <c r="C15" s="14" t="s">
        <v>132</v>
      </c>
      <c r="D15" s="11" t="s">
        <v>87</v>
      </c>
      <c r="E15" s="12">
        <v>45</v>
      </c>
      <c r="F15" s="37"/>
      <c r="G15" s="37"/>
      <c r="J15" s="9"/>
    </row>
    <row r="16" spans="1:10" s="6" customFormat="1" ht="89.25" x14ac:dyDescent="0.2">
      <c r="A16" s="11">
        <v>5</v>
      </c>
      <c r="B16" s="13"/>
      <c r="C16" s="14" t="s">
        <v>94</v>
      </c>
      <c r="D16" s="11" t="s">
        <v>12</v>
      </c>
      <c r="E16" s="12">
        <v>52</v>
      </c>
      <c r="F16" s="37"/>
      <c r="G16" s="37"/>
    </row>
    <row r="17" spans="1:9" s="6" customFormat="1" ht="38.25" x14ac:dyDescent="0.2">
      <c r="A17" s="11">
        <v>6</v>
      </c>
      <c r="B17" s="13"/>
      <c r="C17" s="14" t="s">
        <v>188</v>
      </c>
      <c r="D17" s="11" t="s">
        <v>82</v>
      </c>
      <c r="E17" s="12">
        <v>30</v>
      </c>
      <c r="F17" s="37"/>
      <c r="G17" s="37"/>
      <c r="I17" s="9"/>
    </row>
    <row r="18" spans="1:9" s="6" customFormat="1" ht="114.75" x14ac:dyDescent="0.2">
      <c r="A18" s="11">
        <v>7</v>
      </c>
      <c r="B18" s="13"/>
      <c r="C18" s="14" t="s">
        <v>133</v>
      </c>
      <c r="D18" s="11" t="s">
        <v>82</v>
      </c>
      <c r="E18" s="12">
        <v>2450</v>
      </c>
      <c r="F18" s="37"/>
      <c r="G18" s="37"/>
    </row>
    <row r="19" spans="1:9" s="6" customFormat="1" ht="38.25" x14ac:dyDescent="0.2">
      <c r="A19" s="11">
        <v>8</v>
      </c>
      <c r="B19" s="13"/>
      <c r="C19" s="14" t="s">
        <v>95</v>
      </c>
      <c r="D19" s="11" t="s">
        <v>82</v>
      </c>
      <c r="E19" s="12">
        <f>5*20</f>
        <v>100</v>
      </c>
      <c r="F19" s="37"/>
      <c r="G19" s="37"/>
    </row>
    <row r="20" spans="1:9" s="6" customFormat="1" ht="38.25" x14ac:dyDescent="0.2">
      <c r="A20" s="11">
        <v>9</v>
      </c>
      <c r="B20" s="13"/>
      <c r="C20" s="14" t="s">
        <v>140</v>
      </c>
      <c r="D20" s="11" t="s">
        <v>12</v>
      </c>
      <c r="E20" s="12">
        <f>490*2</f>
        <v>980</v>
      </c>
      <c r="F20" s="37"/>
      <c r="G20" s="37"/>
    </row>
    <row r="21" spans="1:9" s="6" customFormat="1" ht="51" x14ac:dyDescent="0.2">
      <c r="A21" s="11">
        <v>10</v>
      </c>
      <c r="B21" s="13"/>
      <c r="C21" s="14" t="s">
        <v>141</v>
      </c>
      <c r="D21" s="11" t="s">
        <v>82</v>
      </c>
      <c r="E21" s="12">
        <f>490*2*0.25</f>
        <v>245</v>
      </c>
      <c r="F21" s="37"/>
      <c r="G21" s="37"/>
    </row>
    <row r="22" spans="1:9" s="6" customFormat="1" ht="51" x14ac:dyDescent="0.2">
      <c r="A22" s="11">
        <v>11</v>
      </c>
      <c r="B22" s="13"/>
      <c r="C22" s="14" t="s">
        <v>142</v>
      </c>
      <c r="D22" s="11" t="s">
        <v>82</v>
      </c>
      <c r="E22" s="12">
        <f>490*2*0.25</f>
        <v>245</v>
      </c>
      <c r="F22" s="37"/>
      <c r="G22" s="37"/>
    </row>
    <row r="23" spans="1:9" s="6" customFormat="1" ht="51" x14ac:dyDescent="0.2">
      <c r="A23" s="11">
        <v>12</v>
      </c>
      <c r="B23" s="13"/>
      <c r="C23" s="14" t="s">
        <v>143</v>
      </c>
      <c r="D23" s="11" t="s">
        <v>82</v>
      </c>
      <c r="E23" s="12">
        <f>490*2*0.25</f>
        <v>245</v>
      </c>
      <c r="F23" s="37"/>
      <c r="G23" s="37"/>
    </row>
    <row r="24" spans="1:9" s="6" customFormat="1" ht="38.25" x14ac:dyDescent="0.2">
      <c r="A24" s="11">
        <v>13</v>
      </c>
      <c r="B24" s="13"/>
      <c r="C24" s="14" t="s">
        <v>134</v>
      </c>
      <c r="D24" s="11" t="s">
        <v>12</v>
      </c>
      <c r="E24" s="12">
        <v>46</v>
      </c>
      <c r="F24" s="37"/>
      <c r="G24" s="37"/>
    </row>
    <row r="25" spans="1:9" s="6" customFormat="1" ht="38.25" x14ac:dyDescent="0.2">
      <c r="A25" s="11">
        <v>14</v>
      </c>
      <c r="B25" s="13"/>
      <c r="C25" s="14" t="s">
        <v>148</v>
      </c>
      <c r="D25" s="11" t="s">
        <v>11</v>
      </c>
      <c r="E25" s="12">
        <v>9</v>
      </c>
      <c r="F25" s="37"/>
      <c r="G25" s="37"/>
    </row>
    <row r="26" spans="1:9" s="6" customFormat="1" ht="38.25" x14ac:dyDescent="0.2">
      <c r="A26" s="11">
        <v>15</v>
      </c>
      <c r="B26" s="13"/>
      <c r="C26" s="14" t="s">
        <v>115</v>
      </c>
      <c r="D26" s="11" t="s">
        <v>11</v>
      </c>
      <c r="E26" s="12">
        <v>49</v>
      </c>
      <c r="F26" s="37"/>
      <c r="G26" s="37"/>
    </row>
    <row r="27" spans="1:9" s="6" customFormat="1" ht="63.75" x14ac:dyDescent="0.2">
      <c r="A27" s="11">
        <v>16</v>
      </c>
      <c r="B27" s="13"/>
      <c r="C27" s="14" t="s">
        <v>58</v>
      </c>
      <c r="D27" s="11" t="s">
        <v>11</v>
      </c>
      <c r="E27" s="12">
        <v>38</v>
      </c>
      <c r="F27" s="37"/>
      <c r="G27" s="37"/>
    </row>
    <row r="28" spans="1:9" s="6" customFormat="1" ht="38.25" x14ac:dyDescent="0.2">
      <c r="A28" s="11">
        <v>17</v>
      </c>
      <c r="B28" s="13"/>
      <c r="C28" s="14" t="s">
        <v>59</v>
      </c>
      <c r="D28" s="11" t="s">
        <v>82</v>
      </c>
      <c r="E28" s="12">
        <v>160</v>
      </c>
      <c r="F28" s="37"/>
      <c r="G28" s="37"/>
    </row>
    <row r="29" spans="1:9" s="6" customFormat="1" ht="51" x14ac:dyDescent="0.2">
      <c r="A29" s="11">
        <v>18</v>
      </c>
      <c r="B29" s="13"/>
      <c r="C29" s="14" t="s">
        <v>114</v>
      </c>
      <c r="D29" s="11" t="s">
        <v>12</v>
      </c>
      <c r="E29" s="12">
        <v>680</v>
      </c>
      <c r="F29" s="37"/>
      <c r="G29" s="37"/>
    </row>
    <row r="30" spans="1:9" s="6" customFormat="1" ht="102" x14ac:dyDescent="0.2">
      <c r="A30" s="11">
        <v>19</v>
      </c>
      <c r="B30" s="13"/>
      <c r="C30" s="14" t="s">
        <v>135</v>
      </c>
      <c r="D30" s="11" t="s">
        <v>12</v>
      </c>
      <c r="E30" s="12">
        <v>25</v>
      </c>
      <c r="F30" s="37"/>
      <c r="G30" s="37"/>
    </row>
    <row r="31" spans="1:9" s="6" customFormat="1" ht="51" x14ac:dyDescent="0.2">
      <c r="A31" s="11">
        <v>20</v>
      </c>
      <c r="B31" s="13"/>
      <c r="C31" s="14" t="s">
        <v>117</v>
      </c>
      <c r="D31" s="11" t="s">
        <v>12</v>
      </c>
      <c r="E31" s="12">
        <v>1200</v>
      </c>
      <c r="F31" s="37"/>
      <c r="G31" s="37"/>
    </row>
    <row r="32" spans="1:9" s="6" customFormat="1" ht="63.75" x14ac:dyDescent="0.2">
      <c r="A32" s="11">
        <v>21</v>
      </c>
      <c r="B32" s="13"/>
      <c r="C32" s="14" t="s">
        <v>83</v>
      </c>
      <c r="D32" s="11" t="s">
        <v>12</v>
      </c>
      <c r="E32" s="12">
        <v>420</v>
      </c>
      <c r="F32" s="37"/>
      <c r="G32" s="37"/>
    </row>
    <row r="33" spans="1:10" s="6" customFormat="1" x14ac:dyDescent="0.2">
      <c r="A33" s="11"/>
      <c r="B33" s="10" t="s">
        <v>185</v>
      </c>
      <c r="C33" s="17" t="s">
        <v>122</v>
      </c>
      <c r="D33" s="11"/>
      <c r="E33" s="12"/>
      <c r="F33" s="37"/>
      <c r="G33" s="37"/>
    </row>
    <row r="34" spans="1:10" s="6" customFormat="1" ht="89.25" x14ac:dyDescent="0.2">
      <c r="A34" s="11">
        <v>22</v>
      </c>
      <c r="B34" s="13"/>
      <c r="C34" s="14" t="s">
        <v>139</v>
      </c>
      <c r="D34" s="11" t="s">
        <v>82</v>
      </c>
      <c r="E34" s="12">
        <f>6560-490*0.7</f>
        <v>6217</v>
      </c>
      <c r="F34" s="37"/>
      <c r="G34" s="37"/>
    </row>
    <row r="35" spans="1:10" s="6" customFormat="1" x14ac:dyDescent="0.2">
      <c r="A35" s="11"/>
      <c r="B35" s="10" t="s">
        <v>120</v>
      </c>
      <c r="C35" s="17" t="s">
        <v>121</v>
      </c>
      <c r="D35" s="11"/>
      <c r="E35" s="12"/>
      <c r="F35" s="37"/>
      <c r="G35" s="37"/>
    </row>
    <row r="36" spans="1:10" s="6" customFormat="1" ht="51" x14ac:dyDescent="0.2">
      <c r="A36" s="11">
        <v>23</v>
      </c>
      <c r="B36" s="13"/>
      <c r="C36" s="14" t="s">
        <v>116</v>
      </c>
      <c r="D36" s="11" t="s">
        <v>82</v>
      </c>
      <c r="E36" s="12">
        <v>50</v>
      </c>
      <c r="F36" s="37"/>
      <c r="G36" s="37"/>
    </row>
    <row r="37" spans="1:10" s="6" customFormat="1" ht="25.5" x14ac:dyDescent="0.2">
      <c r="A37" s="11"/>
      <c r="B37" s="10" t="s">
        <v>118</v>
      </c>
      <c r="C37" s="17" t="s">
        <v>119</v>
      </c>
      <c r="D37" s="11"/>
      <c r="E37" s="12"/>
      <c r="F37" s="37"/>
      <c r="G37" s="37"/>
    </row>
    <row r="38" spans="1:10" s="6" customFormat="1" ht="25.5" x14ac:dyDescent="0.2">
      <c r="A38" s="11">
        <v>24</v>
      </c>
      <c r="B38" s="13"/>
      <c r="C38" s="14" t="s">
        <v>88</v>
      </c>
      <c r="D38" s="11" t="s">
        <v>11</v>
      </c>
      <c r="E38" s="12">
        <v>7</v>
      </c>
      <c r="F38" s="37"/>
      <c r="G38" s="37"/>
    </row>
    <row r="39" spans="1:10" s="6" customFormat="1" ht="25.5" x14ac:dyDescent="0.2">
      <c r="A39" s="11">
        <v>25</v>
      </c>
      <c r="B39" s="13"/>
      <c r="C39" s="14" t="s">
        <v>89</v>
      </c>
      <c r="D39" s="11" t="s">
        <v>11</v>
      </c>
      <c r="E39" s="12">
        <v>42</v>
      </c>
      <c r="F39" s="37"/>
      <c r="G39" s="37"/>
    </row>
    <row r="40" spans="1:10" s="6" customFormat="1" x14ac:dyDescent="0.2">
      <c r="A40" s="22"/>
      <c r="B40" s="40" t="s">
        <v>50</v>
      </c>
      <c r="C40" s="41" t="s">
        <v>51</v>
      </c>
      <c r="D40" s="22" t="s">
        <v>6</v>
      </c>
      <c r="E40" s="23" t="s">
        <v>6</v>
      </c>
      <c r="F40" s="39" t="s">
        <v>6</v>
      </c>
      <c r="G40" s="39" t="s">
        <v>6</v>
      </c>
    </row>
    <row r="41" spans="1:10" s="6" customFormat="1" x14ac:dyDescent="0.2">
      <c r="A41" s="11"/>
      <c r="B41" s="16" t="s">
        <v>90</v>
      </c>
      <c r="C41" s="18" t="s">
        <v>91</v>
      </c>
      <c r="D41" s="11"/>
      <c r="E41" s="12"/>
      <c r="F41" s="37"/>
      <c r="G41" s="37"/>
      <c r="J41" s="8"/>
    </row>
    <row r="42" spans="1:10" s="6" customFormat="1" ht="38.25" x14ac:dyDescent="0.2">
      <c r="A42" s="11">
        <v>26</v>
      </c>
      <c r="B42" s="13"/>
      <c r="C42" s="15" t="s">
        <v>92</v>
      </c>
      <c r="D42" s="11" t="s">
        <v>87</v>
      </c>
      <c r="E42" s="12">
        <f>ROUND((25*1.2*1.2+90*1.5*0.3),0)</f>
        <v>77</v>
      </c>
      <c r="F42" s="37"/>
      <c r="G42" s="37"/>
    </row>
    <row r="43" spans="1:10" s="6" customFormat="1" x14ac:dyDescent="0.2">
      <c r="A43" s="11"/>
      <c r="B43" s="16" t="s">
        <v>52</v>
      </c>
      <c r="C43" s="17" t="s">
        <v>53</v>
      </c>
      <c r="D43" s="11"/>
      <c r="E43" s="12"/>
      <c r="F43" s="37"/>
      <c r="G43" s="37"/>
    </row>
    <row r="44" spans="1:10" s="6" customFormat="1" ht="25.5" x14ac:dyDescent="0.2">
      <c r="A44" s="11">
        <v>27</v>
      </c>
      <c r="B44" s="11"/>
      <c r="C44" s="14" t="s">
        <v>215</v>
      </c>
      <c r="D44" s="11" t="s">
        <v>87</v>
      </c>
      <c r="E44" s="12">
        <f>ROUND(((85+350+40)*1.6+25*1.2*1.2+90*1.5*0.3),0)</f>
        <v>837</v>
      </c>
      <c r="F44" s="37"/>
      <c r="G44" s="37"/>
    </row>
    <row r="45" spans="1:10" s="6" customFormat="1" ht="24" x14ac:dyDescent="0.2">
      <c r="A45" s="11"/>
      <c r="B45" s="26" t="s">
        <v>123</v>
      </c>
      <c r="C45" s="17" t="s">
        <v>124</v>
      </c>
      <c r="D45" s="11"/>
      <c r="E45" s="12"/>
      <c r="F45" s="37"/>
      <c r="G45" s="37"/>
    </row>
    <row r="46" spans="1:10" s="6" customFormat="1" ht="51" x14ac:dyDescent="0.2">
      <c r="A46" s="11">
        <v>28</v>
      </c>
      <c r="B46" s="13"/>
      <c r="C46" s="14" t="s">
        <v>84</v>
      </c>
      <c r="D46" s="11" t="s">
        <v>80</v>
      </c>
      <c r="E46" s="12">
        <v>25</v>
      </c>
      <c r="F46" s="37"/>
      <c r="G46" s="37"/>
    </row>
    <row r="47" spans="1:10" s="6" customFormat="1" x14ac:dyDescent="0.2">
      <c r="A47" s="22"/>
      <c r="B47" s="40"/>
      <c r="C47" s="42" t="s">
        <v>54</v>
      </c>
      <c r="D47" s="22" t="s">
        <v>6</v>
      </c>
      <c r="E47" s="23" t="s">
        <v>6</v>
      </c>
      <c r="F47" s="39" t="s">
        <v>6</v>
      </c>
      <c r="G47" s="39" t="s">
        <v>6</v>
      </c>
    </row>
    <row r="48" spans="1:10" s="6" customFormat="1" ht="25.5" x14ac:dyDescent="0.2">
      <c r="A48" s="11"/>
      <c r="B48" s="16" t="s">
        <v>18</v>
      </c>
      <c r="C48" s="18" t="s">
        <v>9</v>
      </c>
      <c r="D48" s="11"/>
      <c r="E48" s="12"/>
      <c r="F48" s="37"/>
      <c r="G48" s="37"/>
    </row>
    <row r="49" spans="1:10" s="6" customFormat="1" ht="51" x14ac:dyDescent="0.2">
      <c r="A49" s="11">
        <v>29</v>
      </c>
      <c r="B49" s="13"/>
      <c r="C49" s="15" t="s">
        <v>96</v>
      </c>
      <c r="D49" s="11" t="s">
        <v>82</v>
      </c>
      <c r="E49" s="12">
        <f>2380+100</f>
        <v>2480</v>
      </c>
      <c r="F49" s="37"/>
      <c r="G49" s="37"/>
    </row>
    <row r="50" spans="1:10" s="6" customFormat="1" x14ac:dyDescent="0.2">
      <c r="A50" s="11"/>
      <c r="B50" s="16" t="s">
        <v>36</v>
      </c>
      <c r="C50" s="17" t="s">
        <v>37</v>
      </c>
      <c r="D50" s="11"/>
      <c r="E50" s="12"/>
      <c r="F50" s="37"/>
      <c r="G50" s="37"/>
    </row>
    <row r="51" spans="1:10" s="6" customFormat="1" ht="25.5" x14ac:dyDescent="0.2">
      <c r="A51" s="11">
        <v>30</v>
      </c>
      <c r="B51" s="11"/>
      <c r="C51" s="14" t="s">
        <v>69</v>
      </c>
      <c r="D51" s="11" t="s">
        <v>82</v>
      </c>
      <c r="E51" s="12">
        <v>2480</v>
      </c>
      <c r="F51" s="37"/>
      <c r="G51" s="37"/>
    </row>
    <row r="52" spans="1:10" s="6" customFormat="1" x14ac:dyDescent="0.2">
      <c r="A52" s="11"/>
      <c r="B52" s="16" t="s">
        <v>34</v>
      </c>
      <c r="C52" s="18" t="s">
        <v>35</v>
      </c>
      <c r="D52" s="11"/>
      <c r="E52" s="12"/>
      <c r="F52" s="37"/>
      <c r="G52" s="37"/>
    </row>
    <row r="53" spans="1:10" s="6" customFormat="1" ht="38.25" x14ac:dyDescent="0.2">
      <c r="A53" s="11">
        <v>31</v>
      </c>
      <c r="B53" s="13"/>
      <c r="C53" s="15" t="s">
        <v>55</v>
      </c>
      <c r="D53" s="11" t="s">
        <v>82</v>
      </c>
      <c r="E53" s="12">
        <v>2480</v>
      </c>
      <c r="F53" s="37"/>
      <c r="G53" s="37"/>
    </row>
    <row r="54" spans="1:10" s="6" customFormat="1" ht="25.5" x14ac:dyDescent="0.2">
      <c r="A54" s="11"/>
      <c r="B54" s="16" t="s">
        <v>20</v>
      </c>
      <c r="C54" s="18" t="s">
        <v>22</v>
      </c>
      <c r="D54" s="11"/>
      <c r="E54" s="12"/>
      <c r="F54" s="37"/>
      <c r="G54" s="37"/>
    </row>
    <row r="55" spans="1:10" s="6" customFormat="1" ht="38.25" x14ac:dyDescent="0.2">
      <c r="A55" s="11">
        <v>32</v>
      </c>
      <c r="B55" s="13"/>
      <c r="C55" s="15" t="s">
        <v>144</v>
      </c>
      <c r="D55" s="11" t="s">
        <v>82</v>
      </c>
      <c r="E55" s="12">
        <v>2480</v>
      </c>
      <c r="F55" s="37"/>
      <c r="G55" s="37"/>
    </row>
    <row r="56" spans="1:10" s="6" customFormat="1" ht="38.25" x14ac:dyDescent="0.2">
      <c r="A56" s="11">
        <v>33</v>
      </c>
      <c r="B56" s="13"/>
      <c r="C56" s="15" t="s">
        <v>146</v>
      </c>
      <c r="D56" s="11" t="s">
        <v>82</v>
      </c>
      <c r="E56" s="12">
        <f>4*0.4*10</f>
        <v>16</v>
      </c>
      <c r="F56" s="37"/>
      <c r="G56" s="37"/>
    </row>
    <row r="57" spans="1:10" s="6" customFormat="1" ht="38.25" x14ac:dyDescent="0.2">
      <c r="A57" s="11">
        <v>34</v>
      </c>
      <c r="B57" s="13"/>
      <c r="C57" s="15" t="s">
        <v>145</v>
      </c>
      <c r="D57" s="11" t="s">
        <v>82</v>
      </c>
      <c r="E57" s="12">
        <f>1.5*0.4*10</f>
        <v>6.0000000000000009</v>
      </c>
      <c r="F57" s="37"/>
      <c r="G57" s="37"/>
    </row>
    <row r="58" spans="1:10" s="6" customFormat="1" ht="25.5" x14ac:dyDescent="0.2">
      <c r="A58" s="22"/>
      <c r="B58" s="40"/>
      <c r="C58" s="42" t="s">
        <v>56</v>
      </c>
      <c r="D58" s="22" t="s">
        <v>6</v>
      </c>
      <c r="E58" s="23" t="s">
        <v>6</v>
      </c>
      <c r="F58" s="39" t="s">
        <v>6</v>
      </c>
      <c r="G58" s="39" t="s">
        <v>6</v>
      </c>
    </row>
    <row r="59" spans="1:10" s="6" customFormat="1" ht="25.5" x14ac:dyDescent="0.2">
      <c r="A59" s="11"/>
      <c r="B59" s="16" t="s">
        <v>18</v>
      </c>
      <c r="C59" s="18" t="s">
        <v>9</v>
      </c>
      <c r="D59" s="11"/>
      <c r="E59" s="12"/>
      <c r="F59" s="37"/>
      <c r="G59" s="37"/>
    </row>
    <row r="60" spans="1:10" s="6" customFormat="1" ht="51" x14ac:dyDescent="0.2">
      <c r="A60" s="11">
        <v>35</v>
      </c>
      <c r="B60" s="13"/>
      <c r="C60" s="15" t="s">
        <v>97</v>
      </c>
      <c r="D60" s="11" t="s">
        <v>82</v>
      </c>
      <c r="E60" s="12">
        <v>600</v>
      </c>
      <c r="F60" s="37"/>
      <c r="G60" s="37"/>
    </row>
    <row r="61" spans="1:10" s="6" customFormat="1" x14ac:dyDescent="0.2">
      <c r="A61" s="11"/>
      <c r="B61" s="16" t="s">
        <v>36</v>
      </c>
      <c r="C61" s="17" t="s">
        <v>37</v>
      </c>
      <c r="D61" s="11"/>
      <c r="E61" s="12"/>
      <c r="F61" s="37"/>
      <c r="G61" s="37"/>
    </row>
    <row r="62" spans="1:10" s="6" customFormat="1" ht="25.5" x14ac:dyDescent="0.2">
      <c r="A62" s="11">
        <v>36</v>
      </c>
      <c r="B62" s="11"/>
      <c r="C62" s="14" t="s">
        <v>70</v>
      </c>
      <c r="D62" s="11" t="s">
        <v>82</v>
      </c>
      <c r="E62" s="12">
        <v>600</v>
      </c>
      <c r="F62" s="37"/>
      <c r="G62" s="37"/>
      <c r="J62" s="9"/>
    </row>
    <row r="63" spans="1:10" s="6" customFormat="1" x14ac:dyDescent="0.2">
      <c r="A63" s="11"/>
      <c r="B63" s="16" t="s">
        <v>34</v>
      </c>
      <c r="C63" s="18" t="s">
        <v>35</v>
      </c>
      <c r="D63" s="11"/>
      <c r="E63" s="12"/>
      <c r="F63" s="37"/>
      <c r="G63" s="37"/>
    </row>
    <row r="64" spans="1:10" s="6" customFormat="1" ht="38.25" x14ac:dyDescent="0.2">
      <c r="A64" s="11">
        <v>37</v>
      </c>
      <c r="B64" s="13"/>
      <c r="C64" s="15" t="s">
        <v>55</v>
      </c>
      <c r="D64" s="11" t="s">
        <v>82</v>
      </c>
      <c r="E64" s="12">
        <v>600</v>
      </c>
      <c r="F64" s="37"/>
      <c r="G64" s="37"/>
    </row>
    <row r="65" spans="1:10" s="6" customFormat="1" ht="38.25" x14ac:dyDescent="0.2">
      <c r="A65" s="11">
        <v>38</v>
      </c>
      <c r="B65" s="13"/>
      <c r="C65" s="15" t="s">
        <v>71</v>
      </c>
      <c r="D65" s="11" t="s">
        <v>82</v>
      </c>
      <c r="E65" s="12">
        <v>600</v>
      </c>
      <c r="F65" s="37"/>
      <c r="G65" s="37"/>
    </row>
    <row r="66" spans="1:10" s="6" customFormat="1" ht="25.5" x14ac:dyDescent="0.2">
      <c r="A66" s="11"/>
      <c r="B66" s="16" t="s">
        <v>20</v>
      </c>
      <c r="C66" s="18" t="s">
        <v>22</v>
      </c>
      <c r="D66" s="11"/>
      <c r="E66" s="12"/>
      <c r="F66" s="37"/>
      <c r="G66" s="37"/>
    </row>
    <row r="67" spans="1:10" s="6" customFormat="1" ht="38.25" x14ac:dyDescent="0.2">
      <c r="A67" s="11">
        <v>39</v>
      </c>
      <c r="B67" s="13"/>
      <c r="C67" s="15" t="s">
        <v>136</v>
      </c>
      <c r="D67" s="11" t="s">
        <v>82</v>
      </c>
      <c r="E67" s="12">
        <v>600</v>
      </c>
      <c r="F67" s="37"/>
      <c r="G67" s="37"/>
    </row>
    <row r="68" spans="1:10" s="6" customFormat="1" ht="25.5" x14ac:dyDescent="0.2">
      <c r="A68" s="22"/>
      <c r="B68" s="40"/>
      <c r="C68" s="42" t="s">
        <v>57</v>
      </c>
      <c r="D68" s="22" t="s">
        <v>6</v>
      </c>
      <c r="E68" s="23" t="s">
        <v>6</v>
      </c>
      <c r="F68" s="39" t="s">
        <v>6</v>
      </c>
      <c r="G68" s="39" t="s">
        <v>6</v>
      </c>
      <c r="J68" s="8"/>
    </row>
    <row r="69" spans="1:10" s="6" customFormat="1" ht="25.5" x14ac:dyDescent="0.2">
      <c r="A69" s="11"/>
      <c r="B69" s="16" t="s">
        <v>18</v>
      </c>
      <c r="C69" s="18" t="s">
        <v>9</v>
      </c>
      <c r="D69" s="11"/>
      <c r="E69" s="12"/>
      <c r="F69" s="37"/>
      <c r="G69" s="37"/>
    </row>
    <row r="70" spans="1:10" s="6" customFormat="1" ht="51" x14ac:dyDescent="0.2">
      <c r="A70" s="11">
        <v>40</v>
      </c>
      <c r="B70" s="13"/>
      <c r="C70" s="15" t="s">
        <v>98</v>
      </c>
      <c r="D70" s="11" t="s">
        <v>82</v>
      </c>
      <c r="E70" s="12">
        <v>110</v>
      </c>
      <c r="F70" s="37"/>
      <c r="G70" s="37"/>
    </row>
    <row r="71" spans="1:10" s="6" customFormat="1" x14ac:dyDescent="0.2">
      <c r="A71" s="11"/>
      <c r="B71" s="16" t="s">
        <v>36</v>
      </c>
      <c r="C71" s="17" t="s">
        <v>37</v>
      </c>
      <c r="D71" s="11"/>
      <c r="E71" s="12"/>
      <c r="F71" s="37"/>
      <c r="G71" s="37"/>
    </row>
    <row r="72" spans="1:10" s="6" customFormat="1" ht="25.5" x14ac:dyDescent="0.2">
      <c r="A72" s="11">
        <v>41</v>
      </c>
      <c r="B72" s="11"/>
      <c r="C72" s="14" t="s">
        <v>70</v>
      </c>
      <c r="D72" s="11" t="s">
        <v>82</v>
      </c>
      <c r="E72" s="12">
        <v>110</v>
      </c>
      <c r="F72" s="37"/>
      <c r="G72" s="37"/>
    </row>
    <row r="73" spans="1:10" s="6" customFormat="1" x14ac:dyDescent="0.2">
      <c r="A73" s="11"/>
      <c r="B73" s="16" t="s">
        <v>34</v>
      </c>
      <c r="C73" s="18" t="s">
        <v>35</v>
      </c>
      <c r="D73" s="11"/>
      <c r="E73" s="12"/>
      <c r="F73" s="37"/>
      <c r="G73" s="37"/>
    </row>
    <row r="74" spans="1:10" s="6" customFormat="1" ht="38.25" x14ac:dyDescent="0.2">
      <c r="A74" s="11">
        <v>42</v>
      </c>
      <c r="B74" s="13"/>
      <c r="C74" s="15" t="s">
        <v>55</v>
      </c>
      <c r="D74" s="11" t="s">
        <v>82</v>
      </c>
      <c r="E74" s="12">
        <v>110</v>
      </c>
      <c r="F74" s="37"/>
      <c r="G74" s="37"/>
    </row>
    <row r="75" spans="1:10" s="6" customFormat="1" ht="25.5" x14ac:dyDescent="0.2">
      <c r="A75" s="11"/>
      <c r="B75" s="16" t="s">
        <v>45</v>
      </c>
      <c r="C75" s="18" t="s">
        <v>46</v>
      </c>
      <c r="D75" s="11"/>
      <c r="E75" s="12"/>
      <c r="F75" s="37"/>
      <c r="G75" s="37"/>
    </row>
    <row r="76" spans="1:10" s="6" customFormat="1" ht="63.75" x14ac:dyDescent="0.2">
      <c r="A76" s="11">
        <v>43</v>
      </c>
      <c r="B76" s="13"/>
      <c r="C76" s="15" t="s">
        <v>137</v>
      </c>
      <c r="D76" s="11" t="s">
        <v>82</v>
      </c>
      <c r="E76" s="12">
        <v>110</v>
      </c>
      <c r="F76" s="37"/>
      <c r="G76" s="37"/>
    </row>
    <row r="77" spans="1:10" s="6" customFormat="1" ht="25.5" x14ac:dyDescent="0.2">
      <c r="A77" s="11"/>
      <c r="B77" s="16" t="s">
        <v>47</v>
      </c>
      <c r="C77" s="18" t="s">
        <v>48</v>
      </c>
      <c r="D77" s="11"/>
      <c r="E77" s="12"/>
      <c r="F77" s="37"/>
      <c r="G77" s="37"/>
    </row>
    <row r="78" spans="1:10" s="6" customFormat="1" ht="25.5" x14ac:dyDescent="0.2">
      <c r="A78" s="11">
        <v>44</v>
      </c>
      <c r="B78" s="13"/>
      <c r="C78" s="15" t="s">
        <v>192</v>
      </c>
      <c r="D78" s="11" t="s">
        <v>82</v>
      </c>
      <c r="E78" s="12">
        <v>110</v>
      </c>
      <c r="F78" s="37"/>
      <c r="G78" s="37"/>
    </row>
    <row r="79" spans="1:10" s="6" customFormat="1" ht="25.5" x14ac:dyDescent="0.2">
      <c r="A79" s="11">
        <v>45</v>
      </c>
      <c r="B79" s="13"/>
      <c r="C79" s="15" t="s">
        <v>193</v>
      </c>
      <c r="D79" s="11" t="s">
        <v>82</v>
      </c>
      <c r="E79" s="12">
        <v>110</v>
      </c>
      <c r="F79" s="37"/>
      <c r="G79" s="37"/>
    </row>
    <row r="80" spans="1:10" s="6" customFormat="1" ht="25.5" x14ac:dyDescent="0.2">
      <c r="A80" s="11"/>
      <c r="B80" s="16" t="s">
        <v>41</v>
      </c>
      <c r="C80" s="18" t="s">
        <v>42</v>
      </c>
      <c r="D80" s="11"/>
      <c r="E80" s="12"/>
      <c r="F80" s="37"/>
      <c r="G80" s="37"/>
    </row>
    <row r="81" spans="1:7" s="6" customFormat="1" ht="38.25" x14ac:dyDescent="0.2">
      <c r="A81" s="11">
        <v>46</v>
      </c>
      <c r="B81" s="13"/>
      <c r="C81" s="15" t="s">
        <v>99</v>
      </c>
      <c r="D81" s="11" t="s">
        <v>82</v>
      </c>
      <c r="E81" s="12">
        <v>110</v>
      </c>
      <c r="F81" s="37"/>
      <c r="G81" s="37"/>
    </row>
    <row r="82" spans="1:7" s="6" customFormat="1" ht="25.5" x14ac:dyDescent="0.2">
      <c r="A82" s="11"/>
      <c r="B82" s="16" t="s">
        <v>43</v>
      </c>
      <c r="C82" s="18" t="s">
        <v>44</v>
      </c>
      <c r="D82" s="11"/>
      <c r="E82" s="12"/>
      <c r="F82" s="37"/>
      <c r="G82" s="37"/>
    </row>
    <row r="83" spans="1:7" s="6" customFormat="1" ht="38.25" x14ac:dyDescent="0.2">
      <c r="A83" s="11">
        <v>47</v>
      </c>
      <c r="B83" s="13"/>
      <c r="C83" s="15" t="s">
        <v>100</v>
      </c>
      <c r="D83" s="11" t="s">
        <v>82</v>
      </c>
      <c r="E83" s="12">
        <v>110</v>
      </c>
      <c r="F83" s="37"/>
      <c r="G83" s="37"/>
    </row>
    <row r="84" spans="1:7" s="5" customFormat="1" x14ac:dyDescent="0.2">
      <c r="A84" s="22"/>
      <c r="B84" s="40"/>
      <c r="C84" s="42" t="s">
        <v>49</v>
      </c>
      <c r="D84" s="22" t="s">
        <v>6</v>
      </c>
      <c r="E84" s="23" t="s">
        <v>6</v>
      </c>
      <c r="F84" s="39" t="s">
        <v>6</v>
      </c>
      <c r="G84" s="39" t="s">
        <v>6</v>
      </c>
    </row>
    <row r="85" spans="1:7" s="5" customFormat="1" x14ac:dyDescent="0.2">
      <c r="A85" s="22"/>
      <c r="B85" s="40"/>
      <c r="C85" s="42" t="s">
        <v>101</v>
      </c>
      <c r="D85" s="22" t="s">
        <v>6</v>
      </c>
      <c r="E85" s="23" t="s">
        <v>6</v>
      </c>
      <c r="F85" s="39" t="s">
        <v>6</v>
      </c>
      <c r="G85" s="39" t="s">
        <v>6</v>
      </c>
    </row>
    <row r="86" spans="1:7" s="5" customFormat="1" ht="25.5" x14ac:dyDescent="0.2">
      <c r="A86" s="11"/>
      <c r="B86" s="16" t="s">
        <v>18</v>
      </c>
      <c r="C86" s="18" t="s">
        <v>9</v>
      </c>
      <c r="D86" s="11"/>
      <c r="E86" s="12"/>
      <c r="F86" s="38"/>
      <c r="G86" s="38"/>
    </row>
    <row r="87" spans="1:7" s="5" customFormat="1" ht="51" x14ac:dyDescent="0.2">
      <c r="A87" s="11">
        <v>48</v>
      </c>
      <c r="B87" s="13"/>
      <c r="C87" s="15" t="s">
        <v>107</v>
      </c>
      <c r="D87" s="11" t="s">
        <v>82</v>
      </c>
      <c r="E87" s="12">
        <f>ROUND((490*2*0.5+70*0.5+70*0.68+490*2*0.68),0)</f>
        <v>1239</v>
      </c>
      <c r="F87" s="38"/>
      <c r="G87" s="38"/>
    </row>
    <row r="88" spans="1:7" s="5" customFormat="1" x14ac:dyDescent="0.2">
      <c r="A88" s="11"/>
      <c r="B88" s="16" t="s">
        <v>61</v>
      </c>
      <c r="C88" s="17" t="s">
        <v>62</v>
      </c>
      <c r="D88" s="11"/>
      <c r="E88" s="12"/>
      <c r="F88" s="38"/>
      <c r="G88" s="38"/>
    </row>
    <row r="89" spans="1:7" s="5" customFormat="1" ht="25.5" x14ac:dyDescent="0.2">
      <c r="A89" s="11">
        <v>49</v>
      </c>
      <c r="B89" s="11"/>
      <c r="C89" s="14" t="s">
        <v>104</v>
      </c>
      <c r="D89" s="11" t="s">
        <v>82</v>
      </c>
      <c r="E89" s="12">
        <f>ROUND((490*2*0.5+70*0.5+70*0.68+490*2*0.68),0)</f>
        <v>1239</v>
      </c>
      <c r="F89" s="38"/>
      <c r="G89" s="38"/>
    </row>
    <row r="90" spans="1:7" s="5" customFormat="1" x14ac:dyDescent="0.2">
      <c r="A90" s="11"/>
      <c r="B90" s="16" t="s">
        <v>34</v>
      </c>
      <c r="C90" s="18" t="s">
        <v>35</v>
      </c>
      <c r="D90" s="11"/>
      <c r="E90" s="12"/>
      <c r="F90" s="38"/>
      <c r="G90" s="38"/>
    </row>
    <row r="91" spans="1:7" s="5" customFormat="1" ht="38.25" x14ac:dyDescent="0.2">
      <c r="A91" s="11">
        <v>50</v>
      </c>
      <c r="B91" s="13"/>
      <c r="C91" s="15" t="s">
        <v>109</v>
      </c>
      <c r="D91" s="11" t="s">
        <v>82</v>
      </c>
      <c r="E91" s="12">
        <f>ROUND((490*2*0.5+70*0.5+70*0.48+490*2*0.48),0)</f>
        <v>1029</v>
      </c>
      <c r="F91" s="38"/>
      <c r="G91" s="38"/>
    </row>
    <row r="92" spans="1:7" s="5" customFormat="1" ht="25.5" x14ac:dyDescent="0.2">
      <c r="A92" s="11"/>
      <c r="B92" s="16" t="s">
        <v>45</v>
      </c>
      <c r="C92" s="18" t="s">
        <v>46</v>
      </c>
      <c r="D92" s="11"/>
      <c r="E92" s="12"/>
      <c r="F92" s="38"/>
      <c r="G92" s="38"/>
    </row>
    <row r="93" spans="1:7" s="5" customFormat="1" ht="51" x14ac:dyDescent="0.2">
      <c r="A93" s="11">
        <v>51</v>
      </c>
      <c r="B93" s="13"/>
      <c r="C93" s="15" t="s">
        <v>138</v>
      </c>
      <c r="D93" s="11" t="s">
        <v>82</v>
      </c>
      <c r="E93" s="12">
        <f>ROUND((490*2*0.5+70*0.5+70*0.28+50*0.28),0)</f>
        <v>559</v>
      </c>
      <c r="F93" s="38"/>
      <c r="G93" s="38"/>
    </row>
    <row r="94" spans="1:7" s="5" customFormat="1" ht="25.5" x14ac:dyDescent="0.2">
      <c r="A94" s="11"/>
      <c r="B94" s="16" t="s">
        <v>47</v>
      </c>
      <c r="C94" s="18" t="s">
        <v>48</v>
      </c>
      <c r="D94" s="11"/>
      <c r="E94" s="12"/>
      <c r="F94" s="38"/>
      <c r="G94" s="38"/>
    </row>
    <row r="95" spans="1:7" s="5" customFormat="1" ht="38.25" x14ac:dyDescent="0.2">
      <c r="A95" s="11">
        <v>52</v>
      </c>
      <c r="B95" s="13"/>
      <c r="C95" s="15" t="s">
        <v>194</v>
      </c>
      <c r="D95" s="11" t="s">
        <v>82</v>
      </c>
      <c r="E95" s="12">
        <f>ROUND((490*2*0.5+70*0.5+70*0.28+50*0.28),0)</f>
        <v>559</v>
      </c>
      <c r="F95" s="38"/>
      <c r="G95" s="38"/>
    </row>
    <row r="96" spans="1:7" s="5" customFormat="1" ht="25.5" x14ac:dyDescent="0.2">
      <c r="A96" s="11"/>
      <c r="B96" s="16" t="s">
        <v>63</v>
      </c>
      <c r="C96" s="18" t="s">
        <v>72</v>
      </c>
      <c r="D96" s="11"/>
      <c r="E96" s="12"/>
      <c r="F96" s="38"/>
      <c r="G96" s="38"/>
    </row>
    <row r="97" spans="1:7" s="5" customFormat="1" ht="25.5" x14ac:dyDescent="0.2">
      <c r="A97" s="11">
        <v>53</v>
      </c>
      <c r="B97" s="13"/>
      <c r="C97" s="15" t="s">
        <v>105</v>
      </c>
      <c r="D97" s="11" t="s">
        <v>82</v>
      </c>
      <c r="E97" s="12">
        <f>ROUND((490*2*0.5+70*0.5+70*0.18+50*0.18),0)</f>
        <v>547</v>
      </c>
      <c r="F97" s="38"/>
      <c r="G97" s="38"/>
    </row>
    <row r="98" spans="1:7" s="5" customFormat="1" ht="25.5" x14ac:dyDescent="0.2">
      <c r="A98" s="22"/>
      <c r="B98" s="40"/>
      <c r="C98" s="42" t="s">
        <v>102</v>
      </c>
      <c r="D98" s="22" t="s">
        <v>6</v>
      </c>
      <c r="E98" s="23" t="s">
        <v>6</v>
      </c>
      <c r="F98" s="39" t="s">
        <v>6</v>
      </c>
      <c r="G98" s="39" t="s">
        <v>6</v>
      </c>
    </row>
    <row r="99" spans="1:7" s="5" customFormat="1" ht="25.5" x14ac:dyDescent="0.2">
      <c r="A99" s="11"/>
      <c r="B99" s="16" t="s">
        <v>18</v>
      </c>
      <c r="C99" s="18" t="s">
        <v>9</v>
      </c>
      <c r="D99" s="11"/>
      <c r="E99" s="12"/>
      <c r="F99" s="38"/>
      <c r="G99" s="38"/>
    </row>
    <row r="100" spans="1:7" s="5" customFormat="1" ht="25.5" x14ac:dyDescent="0.2">
      <c r="A100" s="11">
        <v>54</v>
      </c>
      <c r="B100" s="13"/>
      <c r="C100" s="15" t="s">
        <v>106</v>
      </c>
      <c r="D100" s="11" t="s">
        <v>82</v>
      </c>
      <c r="E100" s="12">
        <f>92.15+183.85</f>
        <v>276</v>
      </c>
      <c r="F100" s="38"/>
      <c r="G100" s="38"/>
    </row>
    <row r="101" spans="1:7" s="5" customFormat="1" x14ac:dyDescent="0.2">
      <c r="A101" s="11"/>
      <c r="B101" s="16" t="s">
        <v>34</v>
      </c>
      <c r="C101" s="18" t="s">
        <v>35</v>
      </c>
      <c r="D101" s="11"/>
      <c r="E101" s="12"/>
      <c r="F101" s="38"/>
      <c r="G101" s="38"/>
    </row>
    <row r="102" spans="1:7" s="5" customFormat="1" ht="38.25" x14ac:dyDescent="0.2">
      <c r="A102" s="11">
        <v>55</v>
      </c>
      <c r="B102" s="13"/>
      <c r="C102" s="15" t="s">
        <v>109</v>
      </c>
      <c r="D102" s="11" t="s">
        <v>82</v>
      </c>
      <c r="E102" s="12">
        <v>276</v>
      </c>
      <c r="F102" s="38"/>
      <c r="G102" s="38"/>
    </row>
    <row r="103" spans="1:7" s="5" customFormat="1" ht="25.5" x14ac:dyDescent="0.2">
      <c r="A103" s="11"/>
      <c r="B103" s="16" t="s">
        <v>45</v>
      </c>
      <c r="C103" s="18" t="s">
        <v>46</v>
      </c>
      <c r="D103" s="11"/>
      <c r="E103" s="12"/>
      <c r="F103" s="38"/>
      <c r="G103" s="38"/>
    </row>
    <row r="104" spans="1:7" s="5" customFormat="1" ht="51" x14ac:dyDescent="0.2">
      <c r="A104" s="11">
        <v>56</v>
      </c>
      <c r="B104" s="13"/>
      <c r="C104" s="15" t="s">
        <v>138</v>
      </c>
      <c r="D104" s="11" t="s">
        <v>82</v>
      </c>
      <c r="E104" s="12">
        <v>276</v>
      </c>
      <c r="F104" s="38"/>
      <c r="G104" s="38"/>
    </row>
    <row r="105" spans="1:7" s="5" customFormat="1" ht="25.5" x14ac:dyDescent="0.2">
      <c r="A105" s="11"/>
      <c r="B105" s="16" t="s">
        <v>47</v>
      </c>
      <c r="C105" s="18" t="s">
        <v>48</v>
      </c>
      <c r="D105" s="11"/>
      <c r="E105" s="12"/>
      <c r="F105" s="38"/>
      <c r="G105" s="38"/>
    </row>
    <row r="106" spans="1:7" s="5" customFormat="1" ht="38.25" x14ac:dyDescent="0.2">
      <c r="A106" s="11">
        <v>57</v>
      </c>
      <c r="B106" s="13"/>
      <c r="C106" s="15" t="s">
        <v>194</v>
      </c>
      <c r="D106" s="11" t="s">
        <v>82</v>
      </c>
      <c r="E106" s="12">
        <v>276</v>
      </c>
      <c r="F106" s="38"/>
      <c r="G106" s="38"/>
    </row>
    <row r="107" spans="1:7" s="5" customFormat="1" ht="25.5" x14ac:dyDescent="0.2">
      <c r="A107" s="11"/>
      <c r="B107" s="16" t="s">
        <v>63</v>
      </c>
      <c r="C107" s="18" t="s">
        <v>72</v>
      </c>
      <c r="D107" s="11"/>
      <c r="E107" s="12"/>
      <c r="F107" s="38"/>
      <c r="G107" s="38"/>
    </row>
    <row r="108" spans="1:7" s="5" customFormat="1" ht="25.5" x14ac:dyDescent="0.2">
      <c r="A108" s="11">
        <v>58</v>
      </c>
      <c r="B108" s="13"/>
      <c r="C108" s="15" t="s">
        <v>105</v>
      </c>
      <c r="D108" s="11" t="s">
        <v>82</v>
      </c>
      <c r="E108" s="12">
        <v>276</v>
      </c>
      <c r="F108" s="38"/>
      <c r="G108" s="38"/>
    </row>
    <row r="109" spans="1:7" s="5" customFormat="1" ht="25.5" x14ac:dyDescent="0.2">
      <c r="A109" s="22"/>
      <c r="B109" s="40"/>
      <c r="C109" s="42" t="s">
        <v>103</v>
      </c>
      <c r="D109" s="22" t="s">
        <v>6</v>
      </c>
      <c r="E109" s="23" t="s">
        <v>6</v>
      </c>
      <c r="F109" s="39" t="s">
        <v>6</v>
      </c>
      <c r="G109" s="39" t="s">
        <v>6</v>
      </c>
    </row>
    <row r="110" spans="1:7" s="5" customFormat="1" ht="25.5" x14ac:dyDescent="0.2">
      <c r="A110" s="11"/>
      <c r="B110" s="16" t="s">
        <v>47</v>
      </c>
      <c r="C110" s="18" t="s">
        <v>48</v>
      </c>
      <c r="D110" s="11"/>
      <c r="E110" s="12"/>
      <c r="F110" s="38"/>
      <c r="G110" s="38"/>
    </row>
    <row r="111" spans="1:7" s="5" customFormat="1" ht="38.25" x14ac:dyDescent="0.2">
      <c r="A111" s="11">
        <v>59</v>
      </c>
      <c r="B111" s="13"/>
      <c r="C111" s="15" t="s">
        <v>195</v>
      </c>
      <c r="D111" s="11" t="s">
        <v>82</v>
      </c>
      <c r="E111" s="12">
        <f>ROUND((6560-1680*0.2+(50+70)*0.18),0)</f>
        <v>6246</v>
      </c>
      <c r="F111" s="38"/>
      <c r="G111" s="38"/>
    </row>
    <row r="112" spans="1:7" s="5" customFormat="1" ht="38.25" x14ac:dyDescent="0.2">
      <c r="A112" s="11">
        <v>60</v>
      </c>
      <c r="B112" s="13"/>
      <c r="C112" s="15" t="s">
        <v>196</v>
      </c>
      <c r="D112" s="11" t="s">
        <v>82</v>
      </c>
      <c r="E112" s="12">
        <f>ROUND((6560-1680*0.2+(50+70)*0.08),0)</f>
        <v>6234</v>
      </c>
      <c r="F112" s="38"/>
      <c r="G112" s="38"/>
    </row>
    <row r="113" spans="1:7" s="5" customFormat="1" ht="38.25" x14ac:dyDescent="0.2">
      <c r="A113" s="11">
        <v>61</v>
      </c>
      <c r="B113" s="13"/>
      <c r="C113" s="15" t="s">
        <v>197</v>
      </c>
      <c r="D113" s="11" t="s">
        <v>82</v>
      </c>
      <c r="E113" s="12">
        <f>ROUND((6560-1680*0.2+(50+70)*0.08),0)</f>
        <v>6234</v>
      </c>
      <c r="F113" s="38"/>
      <c r="G113" s="38"/>
    </row>
    <row r="114" spans="1:7" s="5" customFormat="1" ht="25.5" x14ac:dyDescent="0.2">
      <c r="A114" s="11"/>
      <c r="B114" s="16" t="s">
        <v>41</v>
      </c>
      <c r="C114" s="18" t="s">
        <v>42</v>
      </c>
      <c r="D114" s="11"/>
      <c r="E114" s="12"/>
      <c r="F114" s="38"/>
      <c r="G114" s="38"/>
    </row>
    <row r="115" spans="1:7" s="5" customFormat="1" ht="38.25" x14ac:dyDescent="0.2">
      <c r="A115" s="11">
        <v>62</v>
      </c>
      <c r="B115" s="13"/>
      <c r="C115" s="15" t="s">
        <v>131</v>
      </c>
      <c r="D115" s="11" t="s">
        <v>60</v>
      </c>
      <c r="E115" s="12">
        <f>ROUND((((6560)*3*25)/1000),0)</f>
        <v>492</v>
      </c>
      <c r="F115" s="38"/>
      <c r="G115" s="38"/>
    </row>
    <row r="116" spans="1:7" s="5" customFormat="1" ht="38.25" x14ac:dyDescent="0.2">
      <c r="A116" s="11">
        <v>63</v>
      </c>
      <c r="B116" s="13"/>
      <c r="C116" s="15" t="s">
        <v>64</v>
      </c>
      <c r="D116" s="11" t="s">
        <v>82</v>
      </c>
      <c r="E116" s="12">
        <f>ROUND((6560-1680*0.2+210*0.08),0)</f>
        <v>6241</v>
      </c>
      <c r="F116" s="38"/>
      <c r="G116" s="38"/>
    </row>
    <row r="117" spans="1:7" s="5" customFormat="1" ht="25.5" x14ac:dyDescent="0.2">
      <c r="A117" s="11"/>
      <c r="B117" s="16" t="s">
        <v>65</v>
      </c>
      <c r="C117" s="18" t="s">
        <v>66</v>
      </c>
      <c r="D117" s="11"/>
      <c r="E117" s="12"/>
      <c r="F117" s="38"/>
      <c r="G117" s="38"/>
    </row>
    <row r="118" spans="1:7" s="5" customFormat="1" ht="51" x14ac:dyDescent="0.2">
      <c r="A118" s="11">
        <v>64</v>
      </c>
      <c r="B118" s="13"/>
      <c r="C118" s="15" t="s">
        <v>68</v>
      </c>
      <c r="D118" s="11" t="s">
        <v>82</v>
      </c>
      <c r="E118" s="12">
        <f>ROUND((6560-1680*0.2),0)</f>
        <v>6224</v>
      </c>
      <c r="F118" s="38"/>
      <c r="G118" s="38"/>
    </row>
    <row r="119" spans="1:7" s="5" customFormat="1" ht="51" x14ac:dyDescent="0.2">
      <c r="A119" s="11"/>
      <c r="B119" s="16" t="s">
        <v>67</v>
      </c>
      <c r="C119" s="18" t="s">
        <v>125</v>
      </c>
      <c r="D119" s="11"/>
      <c r="E119" s="12"/>
      <c r="F119" s="38"/>
      <c r="G119" s="38"/>
    </row>
    <row r="120" spans="1:7" s="5" customFormat="1" ht="38.25" x14ac:dyDescent="0.2">
      <c r="A120" s="11">
        <v>65</v>
      </c>
      <c r="B120" s="13"/>
      <c r="C120" s="15" t="s">
        <v>108</v>
      </c>
      <c r="D120" s="11" t="s">
        <v>82</v>
      </c>
      <c r="E120" s="12">
        <f>ROUND((6560-1680*0.2+(50+70)*0.18),0)</f>
        <v>6246</v>
      </c>
      <c r="F120" s="38"/>
      <c r="G120" s="38"/>
    </row>
    <row r="121" spans="1:7" s="5" customFormat="1" x14ac:dyDescent="0.2">
      <c r="A121" s="43"/>
      <c r="B121" s="40" t="s">
        <v>23</v>
      </c>
      <c r="C121" s="42" t="s">
        <v>24</v>
      </c>
      <c r="D121" s="22" t="s">
        <v>6</v>
      </c>
      <c r="E121" s="23" t="s">
        <v>6</v>
      </c>
      <c r="F121" s="39" t="s">
        <v>6</v>
      </c>
      <c r="G121" s="39" t="s">
        <v>6</v>
      </c>
    </row>
    <row r="122" spans="1:7" s="5" customFormat="1" x14ac:dyDescent="0.2">
      <c r="A122" s="11"/>
      <c r="B122" s="16" t="s">
        <v>33</v>
      </c>
      <c r="C122" s="17" t="s">
        <v>31</v>
      </c>
      <c r="D122" s="11"/>
      <c r="E122" s="12"/>
      <c r="F122" s="38"/>
      <c r="G122" s="38"/>
    </row>
    <row r="123" spans="1:7" s="5" customFormat="1" ht="25.5" x14ac:dyDescent="0.2">
      <c r="A123" s="11">
        <v>66</v>
      </c>
      <c r="B123" s="13"/>
      <c r="C123" s="14" t="s">
        <v>110</v>
      </c>
      <c r="D123" s="11" t="s">
        <v>82</v>
      </c>
      <c r="E123" s="12">
        <v>260</v>
      </c>
      <c r="F123" s="38"/>
      <c r="G123" s="38"/>
    </row>
    <row r="124" spans="1:7" s="5" customFormat="1" x14ac:dyDescent="0.2">
      <c r="A124" s="11"/>
      <c r="B124" s="16" t="s">
        <v>29</v>
      </c>
      <c r="C124" s="17" t="s">
        <v>30</v>
      </c>
      <c r="D124" s="11"/>
      <c r="E124" s="12"/>
      <c r="F124" s="38"/>
      <c r="G124" s="38"/>
    </row>
    <row r="125" spans="1:7" s="5" customFormat="1" ht="38.25" x14ac:dyDescent="0.2">
      <c r="A125" s="11">
        <v>67</v>
      </c>
      <c r="B125" s="13"/>
      <c r="C125" s="14" t="s">
        <v>213</v>
      </c>
      <c r="D125" s="11" t="s">
        <v>11</v>
      </c>
      <c r="E125" s="12">
        <v>56</v>
      </c>
      <c r="F125" s="38"/>
      <c r="G125" s="38"/>
    </row>
    <row r="126" spans="1:7" s="5" customFormat="1" ht="38.25" x14ac:dyDescent="0.2">
      <c r="A126" s="11">
        <v>68</v>
      </c>
      <c r="B126" s="13"/>
      <c r="C126" s="14" t="s">
        <v>76</v>
      </c>
      <c r="D126" s="11" t="s">
        <v>11</v>
      </c>
      <c r="E126" s="12">
        <v>62</v>
      </c>
      <c r="F126" s="38"/>
      <c r="G126" s="38"/>
    </row>
    <row r="127" spans="1:7" s="5" customFormat="1" ht="38.25" x14ac:dyDescent="0.2">
      <c r="A127" s="11">
        <v>69</v>
      </c>
      <c r="B127" s="13"/>
      <c r="C127" s="14" t="s">
        <v>111</v>
      </c>
      <c r="D127" s="11" t="s">
        <v>11</v>
      </c>
      <c r="E127" s="12">
        <v>10</v>
      </c>
      <c r="F127" s="38"/>
      <c r="G127" s="38"/>
    </row>
    <row r="128" spans="1:7" s="5" customFormat="1" x14ac:dyDescent="0.2">
      <c r="A128" s="11"/>
      <c r="B128" s="16" t="s">
        <v>73</v>
      </c>
      <c r="C128" s="17" t="s">
        <v>74</v>
      </c>
      <c r="D128" s="11"/>
      <c r="E128" s="12"/>
      <c r="F128" s="38"/>
      <c r="G128" s="38"/>
    </row>
    <row r="129" spans="1:7" s="5" customFormat="1" ht="38.25" x14ac:dyDescent="0.2">
      <c r="A129" s="11">
        <v>70</v>
      </c>
      <c r="B129" s="13"/>
      <c r="C129" s="14" t="s">
        <v>112</v>
      </c>
      <c r="D129" s="11" t="s">
        <v>12</v>
      </c>
      <c r="E129" s="12">
        <f>30+24+36</f>
        <v>90</v>
      </c>
      <c r="F129" s="38"/>
      <c r="G129" s="38"/>
    </row>
    <row r="130" spans="1:7" s="5" customFormat="1" ht="38.25" x14ac:dyDescent="0.2">
      <c r="A130" s="11">
        <v>71</v>
      </c>
      <c r="B130" s="13"/>
      <c r="C130" s="14" t="s">
        <v>75</v>
      </c>
      <c r="D130" s="11" t="s">
        <v>12</v>
      </c>
      <c r="E130" s="12">
        <v>32</v>
      </c>
      <c r="F130" s="38"/>
      <c r="G130" s="38"/>
    </row>
    <row r="131" spans="1:7" s="5" customFormat="1" ht="25.5" x14ac:dyDescent="0.2">
      <c r="A131" s="11">
        <v>72</v>
      </c>
      <c r="B131" s="13"/>
      <c r="C131" s="14" t="s">
        <v>149</v>
      </c>
      <c r="D131" s="11" t="s">
        <v>11</v>
      </c>
      <c r="E131" s="12">
        <v>17</v>
      </c>
      <c r="F131" s="38"/>
      <c r="G131" s="38"/>
    </row>
    <row r="132" spans="1:7" s="5" customFormat="1" x14ac:dyDescent="0.2">
      <c r="A132" s="22"/>
      <c r="B132" s="40" t="s">
        <v>14</v>
      </c>
      <c r="C132" s="41" t="s">
        <v>13</v>
      </c>
      <c r="D132" s="22" t="s">
        <v>6</v>
      </c>
      <c r="E132" s="23" t="s">
        <v>6</v>
      </c>
      <c r="F132" s="39" t="s">
        <v>6</v>
      </c>
      <c r="G132" s="39" t="s">
        <v>6</v>
      </c>
    </row>
    <row r="133" spans="1:7" s="5" customFormat="1" x14ac:dyDescent="0.2">
      <c r="A133" s="11"/>
      <c r="B133" s="16" t="s">
        <v>15</v>
      </c>
      <c r="C133" s="17" t="s">
        <v>79</v>
      </c>
      <c r="D133" s="11"/>
      <c r="E133" s="12"/>
      <c r="F133" s="38"/>
      <c r="G133" s="38"/>
    </row>
    <row r="134" spans="1:7" s="5" customFormat="1" ht="51" x14ac:dyDescent="0.2">
      <c r="A134" s="11">
        <v>73</v>
      </c>
      <c r="B134" s="13"/>
      <c r="C134" s="14" t="s">
        <v>214</v>
      </c>
      <c r="D134" s="11" t="s">
        <v>12</v>
      </c>
      <c r="E134" s="12">
        <f>1330-60</f>
        <v>1270</v>
      </c>
      <c r="F134" s="38"/>
      <c r="G134" s="38"/>
    </row>
    <row r="135" spans="1:7" s="5" customFormat="1" ht="51" x14ac:dyDescent="0.2">
      <c r="A135" s="11">
        <v>74</v>
      </c>
      <c r="B135" s="13"/>
      <c r="C135" s="14" t="s">
        <v>216</v>
      </c>
      <c r="D135" s="11" t="s">
        <v>12</v>
      </c>
      <c r="E135" s="12">
        <v>360</v>
      </c>
      <c r="F135" s="38"/>
      <c r="G135" s="38"/>
    </row>
    <row r="136" spans="1:7" s="5" customFormat="1" ht="51" x14ac:dyDescent="0.2">
      <c r="A136" s="11">
        <v>75</v>
      </c>
      <c r="B136" s="13"/>
      <c r="C136" s="14" t="s">
        <v>217</v>
      </c>
      <c r="D136" s="11" t="s">
        <v>12</v>
      </c>
      <c r="E136" s="12">
        <v>60</v>
      </c>
      <c r="F136" s="38"/>
      <c r="G136" s="38"/>
    </row>
    <row r="137" spans="1:7" s="5" customFormat="1" ht="51" x14ac:dyDescent="0.2">
      <c r="A137" s="11">
        <v>76</v>
      </c>
      <c r="B137" s="13"/>
      <c r="C137" s="14" t="s">
        <v>218</v>
      </c>
      <c r="D137" s="11" t="s">
        <v>12</v>
      </c>
      <c r="E137" s="12">
        <v>110</v>
      </c>
      <c r="F137" s="38"/>
      <c r="G137" s="38"/>
    </row>
    <row r="138" spans="1:7" s="5" customFormat="1" x14ac:dyDescent="0.2">
      <c r="A138" s="11"/>
      <c r="B138" s="16" t="s">
        <v>16</v>
      </c>
      <c r="C138" s="17" t="s">
        <v>17</v>
      </c>
      <c r="D138" s="11"/>
      <c r="E138" s="12"/>
      <c r="F138" s="38"/>
      <c r="G138" s="38"/>
    </row>
    <row r="139" spans="1:7" s="5" customFormat="1" ht="63.75" x14ac:dyDescent="0.2">
      <c r="A139" s="11">
        <v>77</v>
      </c>
      <c r="B139" s="13"/>
      <c r="C139" s="14" t="s">
        <v>113</v>
      </c>
      <c r="D139" s="11" t="s">
        <v>12</v>
      </c>
      <c r="E139" s="12">
        <v>1200</v>
      </c>
      <c r="F139" s="38"/>
      <c r="G139" s="38"/>
    </row>
    <row r="140" spans="1:7" s="5" customFormat="1" x14ac:dyDescent="0.2">
      <c r="A140" s="11"/>
      <c r="B140" s="16" t="s">
        <v>128</v>
      </c>
      <c r="C140" s="17" t="s">
        <v>129</v>
      </c>
      <c r="D140" s="11"/>
      <c r="E140" s="12"/>
      <c r="F140" s="38"/>
      <c r="G140" s="38"/>
    </row>
    <row r="141" spans="1:7" s="5" customFormat="1" ht="51" x14ac:dyDescent="0.2">
      <c r="A141" s="11">
        <v>78</v>
      </c>
      <c r="B141" s="13"/>
      <c r="C141" s="15" t="s">
        <v>130</v>
      </c>
      <c r="D141" s="11" t="s">
        <v>12</v>
      </c>
      <c r="E141" s="12">
        <v>1680</v>
      </c>
      <c r="F141" s="38"/>
      <c r="G141" s="38"/>
    </row>
    <row r="142" spans="1:7" s="5" customFormat="1" x14ac:dyDescent="0.2">
      <c r="A142" s="22"/>
      <c r="B142" s="40"/>
      <c r="C142" s="44" t="s">
        <v>81</v>
      </c>
      <c r="D142" s="22" t="s">
        <v>6</v>
      </c>
      <c r="E142" s="23" t="s">
        <v>6</v>
      </c>
      <c r="F142" s="39" t="s">
        <v>6</v>
      </c>
      <c r="G142" s="39" t="s">
        <v>6</v>
      </c>
    </row>
    <row r="143" spans="1:7" s="5" customFormat="1" x14ac:dyDescent="0.2">
      <c r="A143" s="11"/>
      <c r="B143" s="16" t="s">
        <v>7</v>
      </c>
      <c r="C143" s="17" t="s">
        <v>8</v>
      </c>
      <c r="D143" s="11"/>
      <c r="E143" s="12"/>
      <c r="F143" s="38"/>
      <c r="G143" s="38"/>
    </row>
    <row r="144" spans="1:7" s="5" customFormat="1" ht="15.75" x14ac:dyDescent="0.2">
      <c r="A144" s="11">
        <v>79</v>
      </c>
      <c r="B144" s="13"/>
      <c r="C144" s="14" t="s">
        <v>25</v>
      </c>
      <c r="D144" s="11" t="s">
        <v>82</v>
      </c>
      <c r="E144" s="12">
        <f>(560+140)*2*0.5</f>
        <v>700</v>
      </c>
      <c r="F144" s="38"/>
      <c r="G144" s="38"/>
    </row>
    <row r="145" spans="1:7" s="5" customFormat="1" ht="15.75" x14ac:dyDescent="0.2">
      <c r="A145" s="11">
        <v>80</v>
      </c>
      <c r="B145" s="13"/>
      <c r="C145" s="14" t="s">
        <v>39</v>
      </c>
      <c r="D145" s="11" t="s">
        <v>82</v>
      </c>
      <c r="E145" s="12">
        <v>700</v>
      </c>
      <c r="F145" s="38"/>
      <c r="G145" s="38"/>
    </row>
    <row r="146" spans="1:7" s="5" customFormat="1" ht="38.25" x14ac:dyDescent="0.2">
      <c r="A146" s="11">
        <v>81</v>
      </c>
      <c r="B146" s="13"/>
      <c r="C146" s="14" t="s">
        <v>127</v>
      </c>
      <c r="D146" s="11" t="s">
        <v>87</v>
      </c>
      <c r="E146" s="12">
        <f>(210)*0.8</f>
        <v>168</v>
      </c>
      <c r="F146" s="38"/>
      <c r="G146" s="38"/>
    </row>
    <row r="147" spans="1:7" s="5" customFormat="1" x14ac:dyDescent="0.2">
      <c r="A147" s="11"/>
      <c r="B147" s="16" t="s">
        <v>77</v>
      </c>
      <c r="C147" s="17" t="s">
        <v>78</v>
      </c>
      <c r="D147" s="11"/>
      <c r="E147" s="12"/>
      <c r="F147" s="38"/>
      <c r="G147" s="38"/>
    </row>
    <row r="148" spans="1:7" s="5" customFormat="1" ht="38.25" x14ac:dyDescent="0.2">
      <c r="A148" s="11">
        <v>82</v>
      </c>
      <c r="B148" s="13"/>
      <c r="C148" s="14" t="s">
        <v>126</v>
      </c>
      <c r="D148" s="11" t="s">
        <v>82</v>
      </c>
      <c r="E148" s="12">
        <v>430</v>
      </c>
      <c r="F148" s="38"/>
      <c r="G148" s="38"/>
    </row>
    <row r="149" spans="1:7" s="5" customFormat="1" x14ac:dyDescent="0.2">
      <c r="A149" s="11"/>
      <c r="B149" s="16" t="s">
        <v>85</v>
      </c>
      <c r="C149" s="17" t="s">
        <v>86</v>
      </c>
      <c r="D149" s="11"/>
      <c r="E149" s="12"/>
      <c r="F149" s="38"/>
      <c r="G149" s="38"/>
    </row>
    <row r="150" spans="1:7" s="5" customFormat="1" ht="92.25" x14ac:dyDescent="0.2">
      <c r="A150" s="11">
        <v>83</v>
      </c>
      <c r="B150" s="13"/>
      <c r="C150" s="14" t="s">
        <v>186</v>
      </c>
      <c r="D150" s="11" t="s">
        <v>82</v>
      </c>
      <c r="E150" s="12">
        <f>90*1.5</f>
        <v>135</v>
      </c>
      <c r="F150" s="38"/>
      <c r="G150" s="38"/>
    </row>
    <row r="151" spans="1:7" s="5" customFormat="1" ht="14.25" x14ac:dyDescent="0.2">
      <c r="A151" s="48" t="s">
        <v>180</v>
      </c>
      <c r="B151" s="48"/>
      <c r="C151" s="48"/>
      <c r="D151" s="48"/>
      <c r="E151" s="48"/>
      <c r="F151" s="38"/>
      <c r="G151" s="38"/>
    </row>
    <row r="152" spans="1:7" s="5" customFormat="1" ht="38.25" x14ac:dyDescent="0.2">
      <c r="A152" s="34">
        <v>84</v>
      </c>
      <c r="B152" s="45" t="s">
        <v>184</v>
      </c>
      <c r="C152" s="28" t="s">
        <v>151</v>
      </c>
      <c r="D152" s="27" t="s">
        <v>152</v>
      </c>
      <c r="E152" s="29">
        <v>24</v>
      </c>
      <c r="F152" s="38"/>
      <c r="G152" s="38"/>
    </row>
    <row r="153" spans="1:7" s="5" customFormat="1" ht="38.25" x14ac:dyDescent="0.2">
      <c r="A153" s="34">
        <v>85</v>
      </c>
      <c r="B153" s="45" t="s">
        <v>184</v>
      </c>
      <c r="C153" s="28" t="s">
        <v>153</v>
      </c>
      <c r="D153" s="27" t="s">
        <v>152</v>
      </c>
      <c r="E153" s="29">
        <v>24</v>
      </c>
      <c r="F153" s="38"/>
      <c r="G153" s="38"/>
    </row>
    <row r="154" spans="1:7" s="5" customFormat="1" ht="25.5" x14ac:dyDescent="0.2">
      <c r="A154" s="34">
        <v>86</v>
      </c>
      <c r="B154" s="45" t="s">
        <v>184</v>
      </c>
      <c r="C154" s="30" t="s">
        <v>154</v>
      </c>
      <c r="D154" s="27" t="s">
        <v>12</v>
      </c>
      <c r="E154" s="29">
        <v>36</v>
      </c>
      <c r="F154" s="38"/>
      <c r="G154" s="38"/>
    </row>
    <row r="155" spans="1:7" s="5" customFormat="1" ht="25.5" x14ac:dyDescent="0.2">
      <c r="A155" s="34">
        <v>87</v>
      </c>
      <c r="B155" s="45" t="s">
        <v>184</v>
      </c>
      <c r="C155" s="28" t="s">
        <v>155</v>
      </c>
      <c r="D155" s="27" t="s">
        <v>152</v>
      </c>
      <c r="E155" s="29">
        <v>6</v>
      </c>
      <c r="F155" s="38"/>
      <c r="G155" s="38"/>
    </row>
    <row r="156" spans="1:7" s="5" customFormat="1" ht="25.5" x14ac:dyDescent="0.2">
      <c r="A156" s="34">
        <v>88</v>
      </c>
      <c r="B156" s="45" t="s">
        <v>184</v>
      </c>
      <c r="C156" s="30" t="s">
        <v>156</v>
      </c>
      <c r="D156" s="27" t="s">
        <v>152</v>
      </c>
      <c r="E156" s="31">
        <v>6</v>
      </c>
      <c r="F156" s="38"/>
      <c r="G156" s="38"/>
    </row>
    <row r="157" spans="1:7" s="5" customFormat="1" ht="25.5" x14ac:dyDescent="0.2">
      <c r="A157" s="34">
        <v>89</v>
      </c>
      <c r="B157" s="45" t="s">
        <v>184</v>
      </c>
      <c r="C157" s="30" t="s">
        <v>157</v>
      </c>
      <c r="D157" s="27" t="s">
        <v>12</v>
      </c>
      <c r="E157" s="31">
        <v>180.3</v>
      </c>
      <c r="F157" s="38"/>
      <c r="G157" s="38"/>
    </row>
    <row r="158" spans="1:7" s="5" customFormat="1" ht="25.5" x14ac:dyDescent="0.2">
      <c r="A158" s="34">
        <v>90</v>
      </c>
      <c r="B158" s="45" t="s">
        <v>184</v>
      </c>
      <c r="C158" s="30" t="s">
        <v>158</v>
      </c>
      <c r="D158" s="27" t="s">
        <v>159</v>
      </c>
      <c r="E158" s="31">
        <v>92.15</v>
      </c>
      <c r="F158" s="38"/>
      <c r="G158" s="38"/>
    </row>
    <row r="159" spans="1:7" s="5" customFormat="1" ht="25.5" x14ac:dyDescent="0.2">
      <c r="A159" s="34">
        <v>91</v>
      </c>
      <c r="B159" s="45" t="s">
        <v>184</v>
      </c>
      <c r="C159" s="30" t="s">
        <v>160</v>
      </c>
      <c r="D159" s="27" t="s">
        <v>159</v>
      </c>
      <c r="E159" s="31">
        <v>92.15</v>
      </c>
      <c r="F159" s="38"/>
      <c r="G159" s="38"/>
    </row>
    <row r="160" spans="1:7" s="5" customFormat="1" ht="25.5" x14ac:dyDescent="0.2">
      <c r="A160" s="34">
        <v>92</v>
      </c>
      <c r="B160" s="45" t="s">
        <v>184</v>
      </c>
      <c r="C160" s="30" t="s">
        <v>161</v>
      </c>
      <c r="D160" s="27" t="s">
        <v>159</v>
      </c>
      <c r="E160" s="31">
        <v>92.15</v>
      </c>
      <c r="F160" s="38"/>
      <c r="G160" s="38"/>
    </row>
    <row r="161" spans="1:7" s="5" customFormat="1" ht="25.5" x14ac:dyDescent="0.2">
      <c r="A161" s="34">
        <v>93</v>
      </c>
      <c r="B161" s="45" t="s">
        <v>184</v>
      </c>
      <c r="C161" s="30" t="s">
        <v>200</v>
      </c>
      <c r="D161" s="27" t="s">
        <v>12</v>
      </c>
      <c r="E161" s="31">
        <v>29</v>
      </c>
      <c r="F161" s="38"/>
      <c r="G161" s="38"/>
    </row>
    <row r="162" spans="1:7" s="5" customFormat="1" ht="25.5" x14ac:dyDescent="0.2">
      <c r="A162" s="34">
        <v>94</v>
      </c>
      <c r="B162" s="45" t="s">
        <v>184</v>
      </c>
      <c r="C162" s="30" t="s">
        <v>162</v>
      </c>
      <c r="D162" s="27" t="s">
        <v>150</v>
      </c>
      <c r="E162" s="31">
        <v>5.0199999999999996</v>
      </c>
      <c r="F162" s="38"/>
      <c r="G162" s="38"/>
    </row>
    <row r="163" spans="1:7" s="5" customFormat="1" ht="25.5" x14ac:dyDescent="0.2">
      <c r="A163" s="34">
        <v>95</v>
      </c>
      <c r="B163" s="45" t="s">
        <v>184</v>
      </c>
      <c r="C163" s="30" t="s">
        <v>163</v>
      </c>
      <c r="D163" s="27" t="s">
        <v>150</v>
      </c>
      <c r="E163" s="31">
        <v>38.090000000000003</v>
      </c>
      <c r="F163" s="38"/>
      <c r="G163" s="38"/>
    </row>
    <row r="164" spans="1:7" s="5" customFormat="1" ht="25.5" x14ac:dyDescent="0.2">
      <c r="A164" s="34">
        <v>96</v>
      </c>
      <c r="B164" s="45" t="s">
        <v>184</v>
      </c>
      <c r="C164" s="30" t="s">
        <v>198</v>
      </c>
      <c r="D164" s="27" t="s">
        <v>150</v>
      </c>
      <c r="E164" s="31">
        <v>692.45</v>
      </c>
      <c r="F164" s="38"/>
      <c r="G164" s="38"/>
    </row>
    <row r="165" spans="1:7" s="5" customFormat="1" ht="25.5" x14ac:dyDescent="0.2">
      <c r="A165" s="34">
        <v>97</v>
      </c>
      <c r="B165" s="45" t="s">
        <v>184</v>
      </c>
      <c r="C165" s="32" t="s">
        <v>199</v>
      </c>
      <c r="D165" s="27" t="s">
        <v>150</v>
      </c>
      <c r="E165" s="31">
        <v>1615.71</v>
      </c>
      <c r="F165" s="38"/>
      <c r="G165" s="38"/>
    </row>
    <row r="166" spans="1:7" s="5" customFormat="1" ht="38.25" x14ac:dyDescent="0.2">
      <c r="A166" s="34">
        <v>98</v>
      </c>
      <c r="B166" s="45" t="s">
        <v>184</v>
      </c>
      <c r="C166" s="32" t="s">
        <v>201</v>
      </c>
      <c r="D166" s="27" t="s">
        <v>150</v>
      </c>
      <c r="E166" s="31">
        <v>32.9</v>
      </c>
      <c r="F166" s="38"/>
      <c r="G166" s="38"/>
    </row>
    <row r="167" spans="1:7" s="5" customFormat="1" ht="40.5" customHeight="1" x14ac:dyDescent="0.2">
      <c r="A167" s="34">
        <v>99</v>
      </c>
      <c r="B167" s="45" t="s">
        <v>184</v>
      </c>
      <c r="C167" s="32" t="s">
        <v>202</v>
      </c>
      <c r="D167" s="27" t="s">
        <v>150</v>
      </c>
      <c r="E167" s="31">
        <v>76.78</v>
      </c>
      <c r="F167" s="38"/>
      <c r="G167" s="38"/>
    </row>
    <row r="168" spans="1:7" s="5" customFormat="1" ht="51" x14ac:dyDescent="0.2">
      <c r="A168" s="34">
        <v>100</v>
      </c>
      <c r="B168" s="45" t="s">
        <v>184</v>
      </c>
      <c r="C168" s="32" t="s">
        <v>208</v>
      </c>
      <c r="D168" s="27" t="s">
        <v>150</v>
      </c>
      <c r="E168" s="31">
        <v>804.28</v>
      </c>
      <c r="F168" s="38"/>
      <c r="G168" s="38"/>
    </row>
    <row r="169" spans="1:7" s="5" customFormat="1" ht="51" x14ac:dyDescent="0.2">
      <c r="A169" s="34">
        <v>101</v>
      </c>
      <c r="B169" s="45" t="s">
        <v>184</v>
      </c>
      <c r="C169" s="32" t="s">
        <v>209</v>
      </c>
      <c r="D169" s="27" t="s">
        <v>150</v>
      </c>
      <c r="E169" s="31">
        <v>697.68</v>
      </c>
      <c r="F169" s="38"/>
      <c r="G169" s="38"/>
    </row>
    <row r="170" spans="1:7" s="5" customFormat="1" ht="51" x14ac:dyDescent="0.2">
      <c r="A170" s="34">
        <v>102</v>
      </c>
      <c r="B170" s="45" t="s">
        <v>184</v>
      </c>
      <c r="C170" s="30" t="s">
        <v>203</v>
      </c>
      <c r="D170" s="27" t="s">
        <v>150</v>
      </c>
      <c r="E170" s="31">
        <v>697.68</v>
      </c>
      <c r="F170" s="38"/>
      <c r="G170" s="38"/>
    </row>
    <row r="171" spans="1:7" s="5" customFormat="1" ht="25.5" customHeight="1" x14ac:dyDescent="0.2">
      <c r="A171" s="34">
        <v>103</v>
      </c>
      <c r="B171" s="45" t="s">
        <v>184</v>
      </c>
      <c r="C171" s="32" t="s">
        <v>164</v>
      </c>
      <c r="D171" s="27" t="s">
        <v>150</v>
      </c>
      <c r="E171" s="31">
        <v>804.28</v>
      </c>
      <c r="F171" s="38"/>
      <c r="G171" s="38"/>
    </row>
    <row r="172" spans="1:7" s="5" customFormat="1" ht="25.5" x14ac:dyDescent="0.2">
      <c r="A172" s="34">
        <v>104</v>
      </c>
      <c r="B172" s="45" t="s">
        <v>184</v>
      </c>
      <c r="C172" s="32" t="s">
        <v>165</v>
      </c>
      <c r="D172" s="27" t="s">
        <v>12</v>
      </c>
      <c r="E172" s="31">
        <v>24.6</v>
      </c>
      <c r="F172" s="38"/>
      <c r="G172" s="38"/>
    </row>
    <row r="173" spans="1:7" s="5" customFormat="1" ht="25.5" x14ac:dyDescent="0.2">
      <c r="A173" s="34">
        <v>105</v>
      </c>
      <c r="B173" s="45" t="s">
        <v>184</v>
      </c>
      <c r="C173" s="32" t="s">
        <v>166</v>
      </c>
      <c r="D173" s="27" t="s">
        <v>12</v>
      </c>
      <c r="E173" s="31">
        <v>812.1</v>
      </c>
      <c r="F173" s="38"/>
      <c r="G173" s="38"/>
    </row>
    <row r="174" spans="1:7" s="5" customFormat="1" ht="25.5" x14ac:dyDescent="0.2">
      <c r="A174" s="34">
        <v>106</v>
      </c>
      <c r="B174" s="45" t="s">
        <v>184</v>
      </c>
      <c r="C174" s="32" t="s">
        <v>167</v>
      </c>
      <c r="D174" s="27" t="s">
        <v>159</v>
      </c>
      <c r="E174" s="31">
        <v>136</v>
      </c>
      <c r="F174" s="38"/>
      <c r="G174" s="38"/>
    </row>
    <row r="175" spans="1:7" s="5" customFormat="1" ht="25.5" x14ac:dyDescent="0.2">
      <c r="A175" s="34">
        <v>107</v>
      </c>
      <c r="B175" s="45" t="s">
        <v>184</v>
      </c>
      <c r="C175" s="32" t="s">
        <v>190</v>
      </c>
      <c r="D175" s="27" t="s">
        <v>150</v>
      </c>
      <c r="E175" s="31">
        <v>19.2</v>
      </c>
      <c r="F175" s="38"/>
      <c r="G175" s="38"/>
    </row>
    <row r="176" spans="1:7" s="5" customFormat="1" ht="38.25" x14ac:dyDescent="0.2">
      <c r="A176" s="34">
        <v>108</v>
      </c>
      <c r="B176" s="45" t="s">
        <v>184</v>
      </c>
      <c r="C176" s="32" t="s">
        <v>168</v>
      </c>
      <c r="D176" s="27" t="s">
        <v>38</v>
      </c>
      <c r="E176" s="31">
        <v>2</v>
      </c>
      <c r="F176" s="38"/>
      <c r="G176" s="38"/>
    </row>
    <row r="177" spans="1:7" s="5" customFormat="1" ht="38.25" x14ac:dyDescent="0.2">
      <c r="A177" s="34">
        <v>109</v>
      </c>
      <c r="B177" s="45" t="s">
        <v>184</v>
      </c>
      <c r="C177" s="32" t="s">
        <v>169</v>
      </c>
      <c r="D177" s="27" t="s">
        <v>38</v>
      </c>
      <c r="E177" s="31">
        <v>15</v>
      </c>
      <c r="F177" s="38"/>
      <c r="G177" s="38"/>
    </row>
    <row r="178" spans="1:7" s="5" customFormat="1" ht="38.25" x14ac:dyDescent="0.2">
      <c r="A178" s="34">
        <v>110</v>
      </c>
      <c r="B178" s="45" t="s">
        <v>184</v>
      </c>
      <c r="C178" s="32" t="s">
        <v>170</v>
      </c>
      <c r="D178" s="27" t="s">
        <v>38</v>
      </c>
      <c r="E178" s="31">
        <v>5</v>
      </c>
      <c r="F178" s="38"/>
      <c r="G178" s="38"/>
    </row>
    <row r="179" spans="1:7" s="5" customFormat="1" ht="38.25" x14ac:dyDescent="0.2">
      <c r="A179" s="34">
        <v>111</v>
      </c>
      <c r="B179" s="45" t="s">
        <v>184</v>
      </c>
      <c r="C179" s="32" t="s">
        <v>171</v>
      </c>
      <c r="D179" s="27" t="s">
        <v>38</v>
      </c>
      <c r="E179" s="31">
        <v>10</v>
      </c>
      <c r="F179" s="38"/>
      <c r="G179" s="38"/>
    </row>
    <row r="180" spans="1:7" s="5" customFormat="1" ht="25.5" x14ac:dyDescent="0.2">
      <c r="A180" s="34">
        <v>112</v>
      </c>
      <c r="B180" s="45" t="s">
        <v>184</v>
      </c>
      <c r="C180" s="32" t="s">
        <v>172</v>
      </c>
      <c r="D180" s="27" t="s">
        <v>11</v>
      </c>
      <c r="E180" s="31">
        <v>1</v>
      </c>
      <c r="F180" s="38"/>
      <c r="G180" s="38"/>
    </row>
    <row r="181" spans="1:7" s="5" customFormat="1" ht="25.5" x14ac:dyDescent="0.2">
      <c r="A181" s="34">
        <v>113</v>
      </c>
      <c r="B181" s="45" t="s">
        <v>184</v>
      </c>
      <c r="C181" s="32" t="s">
        <v>173</v>
      </c>
      <c r="D181" s="27" t="s">
        <v>38</v>
      </c>
      <c r="E181" s="31">
        <v>2</v>
      </c>
      <c r="F181" s="38"/>
      <c r="G181" s="38"/>
    </row>
    <row r="182" spans="1:7" s="5" customFormat="1" ht="25.5" x14ac:dyDescent="0.2">
      <c r="A182" s="34">
        <v>114</v>
      </c>
      <c r="B182" s="45" t="s">
        <v>184</v>
      </c>
      <c r="C182" s="32" t="s">
        <v>174</v>
      </c>
      <c r="D182" s="27" t="s">
        <v>11</v>
      </c>
      <c r="E182" s="31">
        <v>1</v>
      </c>
      <c r="F182" s="38"/>
      <c r="G182" s="38"/>
    </row>
    <row r="183" spans="1:7" s="5" customFormat="1" ht="31.5" customHeight="1" x14ac:dyDescent="0.2">
      <c r="A183" s="34">
        <v>115</v>
      </c>
      <c r="B183" s="45" t="s">
        <v>184</v>
      </c>
      <c r="C183" s="32" t="s">
        <v>191</v>
      </c>
      <c r="D183" s="27" t="s">
        <v>12</v>
      </c>
      <c r="E183" s="31">
        <v>836.7</v>
      </c>
      <c r="F183" s="38"/>
      <c r="G183" s="38"/>
    </row>
    <row r="184" spans="1:7" s="5" customFormat="1" ht="25.5" x14ac:dyDescent="0.2">
      <c r="A184" s="34">
        <v>116</v>
      </c>
      <c r="B184" s="45" t="s">
        <v>184</v>
      </c>
      <c r="C184" s="30" t="s">
        <v>157</v>
      </c>
      <c r="D184" s="27" t="s">
        <v>12</v>
      </c>
      <c r="E184" s="31">
        <v>367.7</v>
      </c>
      <c r="F184" s="38"/>
      <c r="G184" s="38"/>
    </row>
    <row r="185" spans="1:7" s="5" customFormat="1" ht="25.5" x14ac:dyDescent="0.2">
      <c r="A185" s="34">
        <v>117</v>
      </c>
      <c r="B185" s="45" t="s">
        <v>184</v>
      </c>
      <c r="C185" s="30" t="s">
        <v>158</v>
      </c>
      <c r="D185" s="27" t="s">
        <v>159</v>
      </c>
      <c r="E185" s="31">
        <v>183.85</v>
      </c>
      <c r="F185" s="38"/>
      <c r="G185" s="38"/>
    </row>
    <row r="186" spans="1:7" s="5" customFormat="1" ht="25.5" x14ac:dyDescent="0.2">
      <c r="A186" s="34">
        <v>118</v>
      </c>
      <c r="B186" s="45" t="s">
        <v>184</v>
      </c>
      <c r="C186" s="30" t="s">
        <v>160</v>
      </c>
      <c r="D186" s="27" t="s">
        <v>159</v>
      </c>
      <c r="E186" s="31">
        <v>183.85</v>
      </c>
      <c r="F186" s="38"/>
      <c r="G186" s="38"/>
    </row>
    <row r="187" spans="1:7" s="5" customFormat="1" ht="25.5" x14ac:dyDescent="0.2">
      <c r="A187" s="34">
        <v>119</v>
      </c>
      <c r="B187" s="45" t="s">
        <v>184</v>
      </c>
      <c r="C187" s="30" t="s">
        <v>161</v>
      </c>
      <c r="D187" s="27" t="s">
        <v>159</v>
      </c>
      <c r="E187" s="31">
        <v>183.85</v>
      </c>
      <c r="F187" s="38"/>
      <c r="G187" s="38"/>
    </row>
    <row r="188" spans="1:7" s="5" customFormat="1" ht="25.5" x14ac:dyDescent="0.2">
      <c r="A188" s="34">
        <v>120</v>
      </c>
      <c r="B188" s="45" t="s">
        <v>184</v>
      </c>
      <c r="C188" s="30" t="s">
        <v>175</v>
      </c>
      <c r="D188" s="27" t="s">
        <v>150</v>
      </c>
      <c r="E188" s="31">
        <v>49.64</v>
      </c>
      <c r="F188" s="38"/>
      <c r="G188" s="38"/>
    </row>
    <row r="189" spans="1:7" s="5" customFormat="1" ht="51" x14ac:dyDescent="0.2">
      <c r="A189" s="34">
        <v>121</v>
      </c>
      <c r="B189" s="45" t="s">
        <v>184</v>
      </c>
      <c r="C189" s="32" t="s">
        <v>204</v>
      </c>
      <c r="D189" s="27" t="s">
        <v>150</v>
      </c>
      <c r="E189" s="33">
        <v>328.46</v>
      </c>
      <c r="F189" s="38"/>
      <c r="G189" s="38"/>
    </row>
    <row r="190" spans="1:7" s="5" customFormat="1" ht="51" x14ac:dyDescent="0.2">
      <c r="A190" s="34">
        <v>122</v>
      </c>
      <c r="B190" s="45" t="s">
        <v>184</v>
      </c>
      <c r="C190" s="32" t="s">
        <v>205</v>
      </c>
      <c r="D190" s="27" t="s">
        <v>150</v>
      </c>
      <c r="E190" s="33">
        <v>116.97</v>
      </c>
      <c r="F190" s="38"/>
      <c r="G190" s="38"/>
    </row>
    <row r="191" spans="1:7" s="5" customFormat="1" ht="51" x14ac:dyDescent="0.2">
      <c r="A191" s="34">
        <v>123</v>
      </c>
      <c r="B191" s="45" t="s">
        <v>184</v>
      </c>
      <c r="C191" s="32" t="s">
        <v>206</v>
      </c>
      <c r="D191" s="27" t="s">
        <v>150</v>
      </c>
      <c r="E191" s="33">
        <v>198.06</v>
      </c>
      <c r="F191" s="38"/>
      <c r="G191" s="38"/>
    </row>
    <row r="192" spans="1:7" s="5" customFormat="1" ht="38.25" x14ac:dyDescent="0.2">
      <c r="A192" s="34">
        <v>124</v>
      </c>
      <c r="B192" s="45" t="s">
        <v>184</v>
      </c>
      <c r="C192" s="32" t="s">
        <v>207</v>
      </c>
      <c r="D192" s="27" t="s">
        <v>150</v>
      </c>
      <c r="E192" s="33">
        <v>198.06</v>
      </c>
      <c r="F192" s="38"/>
      <c r="G192" s="38"/>
    </row>
    <row r="193" spans="1:7" s="5" customFormat="1" ht="36" customHeight="1" x14ac:dyDescent="0.2">
      <c r="A193" s="34">
        <v>125</v>
      </c>
      <c r="B193" s="45" t="s">
        <v>184</v>
      </c>
      <c r="C193" s="32" t="s">
        <v>164</v>
      </c>
      <c r="D193" s="27" t="s">
        <v>150</v>
      </c>
      <c r="E193" s="33">
        <v>116.97</v>
      </c>
      <c r="F193" s="38"/>
      <c r="G193" s="38"/>
    </row>
    <row r="194" spans="1:7" s="5" customFormat="1" ht="38.25" x14ac:dyDescent="0.2">
      <c r="A194" s="34">
        <v>126</v>
      </c>
      <c r="B194" s="45" t="s">
        <v>184</v>
      </c>
      <c r="C194" s="32" t="s">
        <v>176</v>
      </c>
      <c r="D194" s="27" t="s">
        <v>12</v>
      </c>
      <c r="E194" s="33">
        <v>213.83</v>
      </c>
      <c r="F194" s="38"/>
      <c r="G194" s="38"/>
    </row>
    <row r="195" spans="1:7" s="5" customFormat="1" ht="38.25" x14ac:dyDescent="0.2">
      <c r="A195" s="34">
        <v>127</v>
      </c>
      <c r="B195" s="45" t="s">
        <v>184</v>
      </c>
      <c r="C195" s="32" t="s">
        <v>177</v>
      </c>
      <c r="D195" s="27" t="s">
        <v>12</v>
      </c>
      <c r="E195" s="33">
        <v>3.5</v>
      </c>
      <c r="F195" s="38"/>
      <c r="G195" s="38"/>
    </row>
    <row r="196" spans="1:7" s="5" customFormat="1" ht="38.25" x14ac:dyDescent="0.2">
      <c r="A196" s="34">
        <v>128</v>
      </c>
      <c r="B196" s="45" t="s">
        <v>184</v>
      </c>
      <c r="C196" s="32" t="s">
        <v>178</v>
      </c>
      <c r="D196" s="27" t="s">
        <v>38</v>
      </c>
      <c r="E196" s="33">
        <v>1</v>
      </c>
      <c r="F196" s="38"/>
      <c r="G196" s="38"/>
    </row>
    <row r="197" spans="1:7" s="5" customFormat="1" ht="51" x14ac:dyDescent="0.2">
      <c r="A197" s="34">
        <v>129</v>
      </c>
      <c r="B197" s="45" t="s">
        <v>184</v>
      </c>
      <c r="C197" s="32" t="s">
        <v>210</v>
      </c>
      <c r="D197" s="27" t="s">
        <v>38</v>
      </c>
      <c r="E197" s="33">
        <v>37</v>
      </c>
      <c r="F197" s="38"/>
      <c r="G197" s="38"/>
    </row>
    <row r="198" spans="1:7" s="5" customFormat="1" ht="38.25" x14ac:dyDescent="0.2">
      <c r="A198" s="34">
        <v>130</v>
      </c>
      <c r="B198" s="45" t="s">
        <v>184</v>
      </c>
      <c r="C198" s="32" t="s">
        <v>211</v>
      </c>
      <c r="D198" s="27" t="s">
        <v>38</v>
      </c>
      <c r="E198" s="33">
        <v>2</v>
      </c>
      <c r="F198" s="38"/>
      <c r="G198" s="38"/>
    </row>
    <row r="199" spans="1:7" s="5" customFormat="1" ht="13.5" thickBot="1" x14ac:dyDescent="0.25">
      <c r="A199" s="7"/>
      <c r="B199" s="7"/>
      <c r="D199" s="2"/>
      <c r="E199" s="6"/>
    </row>
    <row r="200" spans="1:7" s="5" customFormat="1" ht="26.25" customHeight="1" thickBot="1" x14ac:dyDescent="0.25">
      <c r="A200" s="55" t="s">
        <v>212</v>
      </c>
      <c r="B200" s="56"/>
      <c r="C200" s="56"/>
      <c r="D200" s="19" t="s">
        <v>6</v>
      </c>
      <c r="E200" s="20" t="s">
        <v>6</v>
      </c>
      <c r="F200" s="20" t="s">
        <v>6</v>
      </c>
      <c r="G200" s="21"/>
    </row>
    <row r="201" spans="1:7" s="5" customFormat="1" ht="27.75" customHeight="1" thickBot="1" x14ac:dyDescent="0.25">
      <c r="A201" s="55" t="s">
        <v>147</v>
      </c>
      <c r="B201" s="56"/>
      <c r="C201" s="56"/>
      <c r="D201" s="19" t="s">
        <v>6</v>
      </c>
      <c r="E201" s="20" t="s">
        <v>6</v>
      </c>
      <c r="F201" s="20" t="s">
        <v>6</v>
      </c>
      <c r="G201" s="21"/>
    </row>
    <row r="202" spans="1:7" s="5" customFormat="1" ht="29.25" customHeight="1" thickBot="1" x14ac:dyDescent="0.25">
      <c r="A202" s="51" t="s">
        <v>220</v>
      </c>
      <c r="B202" s="52"/>
      <c r="C202" s="53"/>
      <c r="D202" s="19" t="s">
        <v>6</v>
      </c>
      <c r="E202" s="20" t="s">
        <v>6</v>
      </c>
      <c r="F202" s="20" t="s">
        <v>6</v>
      </c>
      <c r="G202" s="21"/>
    </row>
    <row r="203" spans="1:7" s="5" customFormat="1" ht="25.5" customHeight="1" thickBot="1" x14ac:dyDescent="0.25">
      <c r="A203" s="51" t="s">
        <v>183</v>
      </c>
      <c r="B203" s="52"/>
      <c r="C203" s="53"/>
      <c r="D203" s="19" t="s">
        <v>6</v>
      </c>
      <c r="E203" s="20" t="s">
        <v>6</v>
      </c>
      <c r="F203" s="20" t="s">
        <v>6</v>
      </c>
      <c r="G203" s="21"/>
    </row>
    <row r="204" spans="1:7" s="5" customFormat="1" ht="51.75" customHeight="1" thickBot="1" x14ac:dyDescent="0.25">
      <c r="A204" s="51" t="s">
        <v>221</v>
      </c>
      <c r="B204" s="52"/>
      <c r="C204" s="53"/>
      <c r="D204" s="19" t="s">
        <v>6</v>
      </c>
      <c r="E204" s="20" t="s">
        <v>6</v>
      </c>
      <c r="F204" s="20" t="s">
        <v>6</v>
      </c>
      <c r="G204" s="21"/>
    </row>
    <row r="205" spans="1:7" s="5" customFormat="1" x14ac:dyDescent="0.2">
      <c r="A205" s="7"/>
      <c r="B205" s="7"/>
      <c r="D205" s="2"/>
      <c r="E205" s="6"/>
    </row>
    <row r="206" spans="1:7" s="5" customFormat="1" x14ac:dyDescent="0.2">
      <c r="A206" s="7"/>
      <c r="B206" s="7"/>
      <c r="D206" s="2"/>
      <c r="E206" s="6"/>
    </row>
    <row r="207" spans="1:7" s="5" customFormat="1" x14ac:dyDescent="0.2">
      <c r="A207" s="7"/>
      <c r="B207" s="7"/>
      <c r="D207" s="2"/>
      <c r="E207" s="6"/>
    </row>
    <row r="208" spans="1:7" s="5" customFormat="1" x14ac:dyDescent="0.2">
      <c r="A208" s="7"/>
      <c r="B208" s="7"/>
      <c r="D208" s="2"/>
      <c r="E208" s="6"/>
    </row>
    <row r="209" spans="1:5" s="5" customFormat="1" x14ac:dyDescent="0.2">
      <c r="A209" s="7"/>
      <c r="B209" s="7"/>
      <c r="D209" s="2"/>
      <c r="E209" s="6"/>
    </row>
    <row r="210" spans="1:5" s="5" customFormat="1" x14ac:dyDescent="0.2">
      <c r="A210" s="7"/>
      <c r="B210" s="7"/>
      <c r="D210" s="2"/>
      <c r="E210" s="6"/>
    </row>
    <row r="211" spans="1:5" s="5" customFormat="1" x14ac:dyDescent="0.2">
      <c r="A211" s="7"/>
      <c r="B211" s="7"/>
      <c r="D211" s="2"/>
      <c r="E211" s="6"/>
    </row>
    <row r="212" spans="1:5" s="5" customFormat="1" x14ac:dyDescent="0.2">
      <c r="A212" s="7"/>
      <c r="B212" s="7"/>
      <c r="D212" s="2"/>
      <c r="E212" s="6"/>
    </row>
    <row r="213" spans="1:5" s="5" customFormat="1" x14ac:dyDescent="0.2">
      <c r="A213" s="7"/>
      <c r="B213" s="7"/>
      <c r="D213" s="2"/>
      <c r="E213" s="6"/>
    </row>
    <row r="214" spans="1:5" s="5" customFormat="1" x14ac:dyDescent="0.2">
      <c r="A214" s="7"/>
      <c r="B214" s="7"/>
      <c r="D214" s="2"/>
      <c r="E214" s="6"/>
    </row>
    <row r="215" spans="1:5" s="5" customFormat="1" x14ac:dyDescent="0.2">
      <c r="A215" s="7"/>
      <c r="B215" s="7"/>
      <c r="D215" s="2"/>
      <c r="E215" s="6"/>
    </row>
    <row r="216" spans="1:5" s="5" customFormat="1" x14ac:dyDescent="0.2">
      <c r="A216" s="7"/>
      <c r="B216" s="7"/>
      <c r="D216" s="2"/>
      <c r="E216" s="6"/>
    </row>
    <row r="217" spans="1:5" s="5" customFormat="1" x14ac:dyDescent="0.2">
      <c r="A217" s="7"/>
      <c r="B217" s="7"/>
      <c r="D217" s="2"/>
      <c r="E217" s="6"/>
    </row>
    <row r="218" spans="1:5" s="5" customFormat="1" x14ac:dyDescent="0.2">
      <c r="A218" s="7"/>
      <c r="B218" s="7"/>
      <c r="D218" s="2"/>
      <c r="E218" s="6"/>
    </row>
    <row r="219" spans="1:5" s="5" customFormat="1" x14ac:dyDescent="0.2">
      <c r="A219" s="7"/>
      <c r="B219" s="7"/>
      <c r="D219" s="2"/>
      <c r="E219" s="6"/>
    </row>
    <row r="220" spans="1:5" s="5" customFormat="1" x14ac:dyDescent="0.2">
      <c r="A220" s="7"/>
      <c r="B220" s="7"/>
      <c r="D220" s="2"/>
      <c r="E220" s="6"/>
    </row>
    <row r="221" spans="1:5" s="5" customFormat="1" x14ac:dyDescent="0.2">
      <c r="A221" s="7"/>
      <c r="B221" s="7"/>
      <c r="D221" s="2"/>
      <c r="E221" s="6"/>
    </row>
    <row r="222" spans="1:5" s="5" customFormat="1" x14ac:dyDescent="0.2">
      <c r="A222" s="7"/>
      <c r="B222" s="7"/>
      <c r="D222" s="2"/>
      <c r="E222" s="6"/>
    </row>
    <row r="223" spans="1:5" s="5" customFormat="1" x14ac:dyDescent="0.2">
      <c r="A223" s="7"/>
      <c r="B223" s="7"/>
      <c r="D223" s="2"/>
      <c r="E223" s="6"/>
    </row>
    <row r="224" spans="1:5" s="5" customFormat="1" x14ac:dyDescent="0.2">
      <c r="A224" s="7"/>
      <c r="B224" s="7"/>
      <c r="D224" s="2"/>
      <c r="E224" s="6"/>
    </row>
    <row r="225" spans="1:5" s="5" customFormat="1" x14ac:dyDescent="0.2">
      <c r="A225" s="7"/>
      <c r="B225" s="7"/>
      <c r="D225" s="2"/>
      <c r="E225" s="6"/>
    </row>
    <row r="226" spans="1:5" s="5" customFormat="1" x14ac:dyDescent="0.2">
      <c r="A226" s="7"/>
      <c r="B226" s="7"/>
      <c r="D226" s="2"/>
      <c r="E226" s="6"/>
    </row>
    <row r="227" spans="1:5" s="5" customFormat="1" x14ac:dyDescent="0.2">
      <c r="A227" s="7"/>
      <c r="B227" s="7"/>
      <c r="D227" s="2"/>
      <c r="E227" s="6"/>
    </row>
    <row r="228" spans="1:5" s="5" customFormat="1" x14ac:dyDescent="0.2">
      <c r="A228" s="7"/>
      <c r="B228" s="7"/>
      <c r="D228" s="2"/>
      <c r="E228" s="6"/>
    </row>
    <row r="229" spans="1:5" s="5" customFormat="1" x14ac:dyDescent="0.2">
      <c r="A229" s="7"/>
      <c r="B229" s="7"/>
      <c r="D229" s="2"/>
      <c r="E229" s="6"/>
    </row>
    <row r="230" spans="1:5" s="5" customFormat="1" x14ac:dyDescent="0.2">
      <c r="A230" s="7"/>
      <c r="B230" s="7"/>
      <c r="D230" s="2"/>
      <c r="E230" s="6"/>
    </row>
    <row r="231" spans="1:5" s="5" customFormat="1" x14ac:dyDescent="0.2">
      <c r="A231" s="7"/>
      <c r="B231" s="7"/>
      <c r="D231" s="2"/>
      <c r="E231" s="6"/>
    </row>
    <row r="232" spans="1:5" s="5" customFormat="1" x14ac:dyDescent="0.2">
      <c r="A232" s="7"/>
      <c r="B232" s="7"/>
      <c r="D232" s="2"/>
      <c r="E232" s="6"/>
    </row>
    <row r="233" spans="1:5" s="5" customFormat="1" x14ac:dyDescent="0.2">
      <c r="A233" s="7"/>
      <c r="B233" s="7"/>
      <c r="D233" s="2"/>
      <c r="E233" s="6"/>
    </row>
    <row r="234" spans="1:5" s="5" customFormat="1" x14ac:dyDescent="0.2">
      <c r="A234" s="7"/>
      <c r="B234" s="7"/>
      <c r="D234" s="2"/>
      <c r="E234" s="6"/>
    </row>
    <row r="235" spans="1:5" s="5" customFormat="1" x14ac:dyDescent="0.2">
      <c r="A235" s="7"/>
      <c r="B235" s="7"/>
      <c r="D235" s="2"/>
      <c r="E235" s="6"/>
    </row>
    <row r="236" spans="1:5" s="5" customFormat="1" x14ac:dyDescent="0.2">
      <c r="A236" s="7"/>
      <c r="B236" s="7"/>
      <c r="D236" s="2"/>
      <c r="E236" s="6"/>
    </row>
    <row r="237" spans="1:5" s="5" customFormat="1" x14ac:dyDescent="0.2">
      <c r="A237" s="7"/>
      <c r="B237" s="7"/>
      <c r="D237" s="2"/>
      <c r="E237" s="6"/>
    </row>
    <row r="238" spans="1:5" s="5" customFormat="1" x14ac:dyDescent="0.2">
      <c r="A238" s="7"/>
      <c r="B238" s="7"/>
      <c r="D238" s="2"/>
      <c r="E238" s="6"/>
    </row>
    <row r="239" spans="1:5" s="5" customFormat="1" x14ac:dyDescent="0.2">
      <c r="A239" s="7"/>
      <c r="B239" s="7"/>
      <c r="D239" s="2"/>
      <c r="E239" s="6"/>
    </row>
    <row r="240" spans="1:5" s="5" customFormat="1" x14ac:dyDescent="0.2">
      <c r="A240" s="7"/>
      <c r="B240" s="7"/>
      <c r="D240" s="2"/>
      <c r="E240" s="6"/>
    </row>
    <row r="241" spans="1:5" s="5" customFormat="1" x14ac:dyDescent="0.2">
      <c r="A241" s="7"/>
      <c r="B241" s="7"/>
      <c r="D241" s="2"/>
      <c r="E241" s="6"/>
    </row>
    <row r="242" spans="1:5" s="5" customFormat="1" x14ac:dyDescent="0.2">
      <c r="A242" s="7"/>
      <c r="B242" s="7"/>
      <c r="D242" s="2"/>
      <c r="E242" s="6"/>
    </row>
    <row r="243" spans="1:5" s="5" customFormat="1" x14ac:dyDescent="0.2">
      <c r="A243" s="7"/>
      <c r="B243" s="7"/>
      <c r="D243" s="2"/>
      <c r="E243" s="6"/>
    </row>
    <row r="244" spans="1:5" s="5" customFormat="1" x14ac:dyDescent="0.2">
      <c r="A244" s="7"/>
      <c r="B244" s="7"/>
      <c r="D244" s="2"/>
      <c r="E244" s="6"/>
    </row>
    <row r="245" spans="1:5" s="5" customFormat="1" x14ac:dyDescent="0.2">
      <c r="A245" s="7"/>
      <c r="B245" s="7"/>
      <c r="D245" s="2"/>
      <c r="E245" s="6"/>
    </row>
    <row r="246" spans="1:5" s="5" customFormat="1" x14ac:dyDescent="0.2">
      <c r="A246" s="7"/>
      <c r="B246" s="7"/>
      <c r="D246" s="2"/>
      <c r="E246" s="6"/>
    </row>
    <row r="247" spans="1:5" s="5" customFormat="1" x14ac:dyDescent="0.2">
      <c r="A247" s="7"/>
      <c r="B247" s="7"/>
      <c r="D247" s="2"/>
      <c r="E247" s="6"/>
    </row>
    <row r="248" spans="1:5" s="5" customFormat="1" x14ac:dyDescent="0.2">
      <c r="A248" s="7"/>
      <c r="B248" s="7"/>
      <c r="D248" s="2"/>
      <c r="E248" s="6"/>
    </row>
    <row r="249" spans="1:5" s="5" customFormat="1" x14ac:dyDescent="0.2">
      <c r="A249" s="7"/>
      <c r="B249" s="7"/>
      <c r="D249" s="2"/>
      <c r="E249" s="6"/>
    </row>
    <row r="250" spans="1:5" s="5" customFormat="1" x14ac:dyDescent="0.2">
      <c r="A250" s="7"/>
      <c r="B250" s="7"/>
      <c r="D250" s="2"/>
      <c r="E250" s="6"/>
    </row>
    <row r="251" spans="1:5" s="5" customFormat="1" x14ac:dyDescent="0.2">
      <c r="A251" s="7"/>
      <c r="B251" s="7"/>
      <c r="D251" s="2"/>
      <c r="E251" s="6"/>
    </row>
    <row r="252" spans="1:5" s="5" customFormat="1" x14ac:dyDescent="0.2">
      <c r="A252" s="7"/>
      <c r="B252" s="7"/>
      <c r="D252" s="2"/>
      <c r="E252" s="6"/>
    </row>
    <row r="253" spans="1:5" s="5" customFormat="1" x14ac:dyDescent="0.2">
      <c r="A253" s="7"/>
      <c r="B253" s="7"/>
      <c r="D253" s="2"/>
      <c r="E253" s="6"/>
    </row>
    <row r="254" spans="1:5" s="5" customFormat="1" x14ac:dyDescent="0.2">
      <c r="A254" s="7"/>
      <c r="B254" s="7"/>
      <c r="D254" s="2"/>
      <c r="E254" s="6"/>
    </row>
    <row r="255" spans="1:5" s="5" customFormat="1" x14ac:dyDescent="0.2">
      <c r="A255" s="7"/>
      <c r="B255" s="7"/>
      <c r="D255" s="2"/>
      <c r="E255" s="6"/>
    </row>
    <row r="256" spans="1:5" s="5" customFormat="1" x14ac:dyDescent="0.2">
      <c r="A256" s="7"/>
      <c r="B256" s="7"/>
      <c r="D256" s="2"/>
      <c r="E256" s="6"/>
    </row>
    <row r="257" spans="1:5" s="5" customFormat="1" x14ac:dyDescent="0.2">
      <c r="A257" s="7"/>
      <c r="B257" s="7"/>
      <c r="D257" s="2"/>
      <c r="E257" s="6"/>
    </row>
    <row r="258" spans="1:5" s="5" customFormat="1" x14ac:dyDescent="0.2">
      <c r="A258" s="7"/>
      <c r="B258" s="7"/>
      <c r="D258" s="2"/>
      <c r="E258" s="6"/>
    </row>
    <row r="259" spans="1:5" s="5" customFormat="1" x14ac:dyDescent="0.2">
      <c r="A259" s="7"/>
      <c r="B259" s="7"/>
      <c r="D259" s="2"/>
      <c r="E259" s="6"/>
    </row>
    <row r="260" spans="1:5" s="5" customFormat="1" x14ac:dyDescent="0.2">
      <c r="A260" s="7"/>
      <c r="B260" s="7"/>
      <c r="D260" s="2"/>
      <c r="E260" s="6"/>
    </row>
    <row r="261" spans="1:5" s="5" customFormat="1" x14ac:dyDescent="0.2">
      <c r="A261" s="7"/>
      <c r="B261" s="7"/>
      <c r="D261" s="2"/>
      <c r="E261" s="6"/>
    </row>
    <row r="262" spans="1:5" s="5" customFormat="1" x14ac:dyDescent="0.2">
      <c r="A262" s="7"/>
      <c r="B262" s="7"/>
      <c r="D262" s="2"/>
      <c r="E262" s="6"/>
    </row>
    <row r="263" spans="1:5" s="5" customFormat="1" x14ac:dyDescent="0.2">
      <c r="A263" s="7"/>
      <c r="B263" s="7"/>
      <c r="D263" s="2"/>
      <c r="E263" s="6"/>
    </row>
    <row r="264" spans="1:5" s="5" customFormat="1" x14ac:dyDescent="0.2">
      <c r="A264" s="7"/>
      <c r="B264" s="7"/>
      <c r="D264" s="2"/>
      <c r="E264" s="6"/>
    </row>
    <row r="265" spans="1:5" s="5" customFormat="1" x14ac:dyDescent="0.2">
      <c r="A265" s="7"/>
      <c r="B265" s="7"/>
      <c r="D265" s="2"/>
      <c r="E265" s="6"/>
    </row>
    <row r="266" spans="1:5" s="5" customFormat="1" x14ac:dyDescent="0.2">
      <c r="A266" s="7"/>
      <c r="B266" s="7"/>
      <c r="D266" s="2"/>
      <c r="E266" s="6"/>
    </row>
    <row r="267" spans="1:5" s="5" customFormat="1" x14ac:dyDescent="0.2">
      <c r="A267" s="7"/>
      <c r="B267" s="7"/>
      <c r="D267" s="2"/>
      <c r="E267" s="6"/>
    </row>
    <row r="268" spans="1:5" s="5" customFormat="1" x14ac:dyDescent="0.2">
      <c r="A268" s="7"/>
      <c r="B268" s="7"/>
      <c r="D268" s="2"/>
      <c r="E268" s="6"/>
    </row>
    <row r="269" spans="1:5" s="5" customFormat="1" x14ac:dyDescent="0.2">
      <c r="A269" s="7"/>
      <c r="B269" s="7"/>
      <c r="D269" s="2"/>
      <c r="E269" s="6"/>
    </row>
    <row r="270" spans="1:5" s="5" customFormat="1" x14ac:dyDescent="0.2">
      <c r="A270" s="7"/>
      <c r="B270" s="7"/>
      <c r="D270" s="2"/>
      <c r="E270" s="6"/>
    </row>
    <row r="271" spans="1:5" s="5" customFormat="1" x14ac:dyDescent="0.2">
      <c r="A271" s="7"/>
      <c r="B271" s="7"/>
      <c r="D271" s="2"/>
      <c r="E271" s="6"/>
    </row>
    <row r="272" spans="1:5" s="5" customFormat="1" x14ac:dyDescent="0.2">
      <c r="A272" s="7"/>
      <c r="B272" s="7"/>
      <c r="D272" s="2"/>
      <c r="E272" s="6"/>
    </row>
    <row r="273" spans="1:5" s="5" customFormat="1" x14ac:dyDescent="0.2">
      <c r="A273" s="7"/>
      <c r="B273" s="7"/>
      <c r="D273" s="2"/>
      <c r="E273" s="6"/>
    </row>
    <row r="274" spans="1:5" s="5" customFormat="1" x14ac:dyDescent="0.2">
      <c r="A274" s="7"/>
      <c r="B274" s="7"/>
      <c r="D274" s="2"/>
      <c r="E274" s="6"/>
    </row>
    <row r="275" spans="1:5" s="5" customFormat="1" x14ac:dyDescent="0.2">
      <c r="A275" s="7"/>
      <c r="B275" s="7"/>
      <c r="D275" s="2"/>
      <c r="E275" s="6"/>
    </row>
    <row r="276" spans="1:5" s="5" customFormat="1" x14ac:dyDescent="0.2">
      <c r="A276" s="7"/>
      <c r="B276" s="7"/>
      <c r="D276" s="2"/>
      <c r="E276" s="6"/>
    </row>
    <row r="277" spans="1:5" s="5" customFormat="1" x14ac:dyDescent="0.2">
      <c r="A277" s="7"/>
      <c r="B277" s="7"/>
      <c r="D277" s="2"/>
      <c r="E277" s="6"/>
    </row>
    <row r="278" spans="1:5" s="5" customFormat="1" x14ac:dyDescent="0.2">
      <c r="A278" s="7"/>
      <c r="B278" s="7"/>
      <c r="D278" s="2"/>
      <c r="E278" s="6"/>
    </row>
    <row r="279" spans="1:5" s="5" customFormat="1" x14ac:dyDescent="0.2">
      <c r="A279" s="7"/>
      <c r="B279" s="7"/>
      <c r="D279" s="2"/>
      <c r="E279" s="6"/>
    </row>
    <row r="280" spans="1:5" s="5" customFormat="1" x14ac:dyDescent="0.2">
      <c r="A280" s="7"/>
      <c r="B280" s="7"/>
      <c r="D280" s="2"/>
      <c r="E280" s="6"/>
    </row>
    <row r="281" spans="1:5" s="5" customFormat="1" x14ac:dyDescent="0.2">
      <c r="A281" s="7"/>
      <c r="B281" s="7"/>
      <c r="D281" s="2"/>
      <c r="E281" s="6"/>
    </row>
    <row r="282" spans="1:5" s="5" customFormat="1" x14ac:dyDescent="0.2">
      <c r="A282" s="7"/>
      <c r="B282" s="7"/>
      <c r="D282" s="2"/>
      <c r="E282" s="6"/>
    </row>
    <row r="283" spans="1:5" s="5" customFormat="1" x14ac:dyDescent="0.2">
      <c r="A283" s="7"/>
      <c r="B283" s="7"/>
      <c r="D283" s="2"/>
      <c r="E283" s="6"/>
    </row>
    <row r="284" spans="1:5" s="5" customFormat="1" x14ac:dyDescent="0.2">
      <c r="A284" s="7"/>
      <c r="B284" s="7"/>
      <c r="D284" s="2"/>
      <c r="E284" s="6"/>
    </row>
    <row r="285" spans="1:5" s="5" customFormat="1" x14ac:dyDescent="0.2">
      <c r="A285" s="7"/>
      <c r="B285" s="7"/>
      <c r="D285" s="2"/>
      <c r="E285" s="6"/>
    </row>
    <row r="286" spans="1:5" s="5" customFormat="1" x14ac:dyDescent="0.2">
      <c r="A286" s="7"/>
      <c r="B286" s="7"/>
      <c r="D286" s="2"/>
      <c r="E286" s="6"/>
    </row>
    <row r="287" spans="1:5" s="5" customFormat="1" x14ac:dyDescent="0.2">
      <c r="A287" s="7"/>
      <c r="B287" s="7"/>
      <c r="D287" s="2"/>
      <c r="E287" s="6"/>
    </row>
    <row r="288" spans="1:5" s="5" customFormat="1" x14ac:dyDescent="0.2">
      <c r="A288" s="7"/>
      <c r="B288" s="7"/>
      <c r="D288" s="2"/>
      <c r="E288" s="6"/>
    </row>
    <row r="289" spans="1:5" s="5" customFormat="1" x14ac:dyDescent="0.2">
      <c r="A289" s="7"/>
      <c r="B289" s="7"/>
      <c r="D289" s="2"/>
      <c r="E289" s="6"/>
    </row>
    <row r="290" spans="1:5" s="5" customFormat="1" x14ac:dyDescent="0.2">
      <c r="A290" s="7"/>
      <c r="B290" s="7"/>
      <c r="D290" s="2"/>
      <c r="E290" s="6"/>
    </row>
    <row r="291" spans="1:5" s="5" customFormat="1" x14ac:dyDescent="0.2">
      <c r="A291" s="7"/>
      <c r="B291" s="7"/>
      <c r="D291" s="2"/>
      <c r="E291" s="6"/>
    </row>
    <row r="292" spans="1:5" s="5" customFormat="1" x14ac:dyDescent="0.2">
      <c r="A292" s="7"/>
      <c r="B292" s="7"/>
      <c r="D292" s="2"/>
      <c r="E292" s="6"/>
    </row>
    <row r="293" spans="1:5" s="5" customFormat="1" x14ac:dyDescent="0.2">
      <c r="A293" s="7"/>
      <c r="B293" s="7"/>
      <c r="D293" s="2"/>
      <c r="E293" s="6"/>
    </row>
    <row r="294" spans="1:5" s="5" customFormat="1" x14ac:dyDescent="0.2">
      <c r="A294" s="7"/>
      <c r="B294" s="7"/>
      <c r="D294" s="2"/>
      <c r="E294" s="6"/>
    </row>
    <row r="295" spans="1:5" s="5" customFormat="1" x14ac:dyDescent="0.2">
      <c r="A295" s="7"/>
      <c r="B295" s="7"/>
      <c r="D295" s="2"/>
      <c r="E295" s="6"/>
    </row>
    <row r="296" spans="1:5" s="5" customFormat="1" x14ac:dyDescent="0.2">
      <c r="A296" s="7"/>
      <c r="B296" s="7"/>
      <c r="D296" s="2"/>
      <c r="E296" s="6"/>
    </row>
    <row r="297" spans="1:5" s="5" customFormat="1" x14ac:dyDescent="0.2">
      <c r="A297" s="7"/>
      <c r="B297" s="7"/>
      <c r="D297" s="2"/>
      <c r="E297" s="6"/>
    </row>
    <row r="298" spans="1:5" s="5" customFormat="1" x14ac:dyDescent="0.2">
      <c r="A298" s="7"/>
      <c r="B298" s="7"/>
      <c r="D298" s="2"/>
      <c r="E298" s="6"/>
    </row>
    <row r="299" spans="1:5" s="5" customFormat="1" x14ac:dyDescent="0.2">
      <c r="A299" s="7"/>
      <c r="B299" s="7"/>
      <c r="D299" s="2"/>
      <c r="E299" s="6"/>
    </row>
    <row r="300" spans="1:5" s="5" customFormat="1" x14ac:dyDescent="0.2">
      <c r="A300" s="7"/>
      <c r="B300" s="7"/>
      <c r="D300" s="2"/>
      <c r="E300" s="6"/>
    </row>
    <row r="301" spans="1:5" s="5" customFormat="1" x14ac:dyDescent="0.2">
      <c r="A301" s="7"/>
      <c r="B301" s="7"/>
      <c r="D301" s="2"/>
      <c r="E301" s="6"/>
    </row>
    <row r="302" spans="1:5" s="5" customFormat="1" x14ac:dyDescent="0.2">
      <c r="A302" s="7"/>
      <c r="B302" s="7"/>
      <c r="D302" s="2"/>
      <c r="E302" s="6"/>
    </row>
    <row r="303" spans="1:5" s="5" customFormat="1" x14ac:dyDescent="0.2">
      <c r="A303" s="7"/>
      <c r="B303" s="7"/>
      <c r="D303" s="2"/>
      <c r="E303" s="6"/>
    </row>
    <row r="304" spans="1:5" s="5" customFormat="1" x14ac:dyDescent="0.2">
      <c r="A304" s="7"/>
      <c r="B304" s="7"/>
      <c r="D304" s="2"/>
      <c r="E304" s="6"/>
    </row>
    <row r="305" spans="1:5" s="5" customFormat="1" x14ac:dyDescent="0.2">
      <c r="A305" s="7"/>
      <c r="B305" s="7"/>
      <c r="D305" s="2"/>
      <c r="E305" s="6"/>
    </row>
    <row r="306" spans="1:5" s="5" customFormat="1" x14ac:dyDescent="0.2">
      <c r="A306" s="7"/>
      <c r="B306" s="7"/>
      <c r="D306" s="2"/>
      <c r="E306" s="6"/>
    </row>
    <row r="307" spans="1:5" s="5" customFormat="1" x14ac:dyDescent="0.2">
      <c r="A307" s="7"/>
      <c r="B307" s="7"/>
      <c r="D307" s="2"/>
      <c r="E307" s="6"/>
    </row>
    <row r="308" spans="1:5" s="5" customFormat="1" x14ac:dyDescent="0.2">
      <c r="A308" s="7"/>
      <c r="B308" s="7"/>
      <c r="D308" s="2"/>
      <c r="E308" s="6"/>
    </row>
    <row r="309" spans="1:5" s="5" customFormat="1" x14ac:dyDescent="0.2">
      <c r="A309" s="7"/>
      <c r="B309" s="7"/>
      <c r="D309" s="2"/>
      <c r="E309" s="6"/>
    </row>
    <row r="310" spans="1:5" s="5" customFormat="1" x14ac:dyDescent="0.2">
      <c r="A310" s="7"/>
      <c r="B310" s="7"/>
      <c r="D310" s="2"/>
      <c r="E310" s="6"/>
    </row>
    <row r="311" spans="1:5" s="5" customFormat="1" x14ac:dyDescent="0.2">
      <c r="A311" s="7"/>
      <c r="B311" s="7"/>
      <c r="D311" s="2"/>
      <c r="E311" s="6"/>
    </row>
    <row r="312" spans="1:5" s="5" customFormat="1" x14ac:dyDescent="0.2">
      <c r="A312" s="7"/>
      <c r="B312" s="7"/>
      <c r="D312" s="2"/>
      <c r="E312" s="6"/>
    </row>
    <row r="313" spans="1:5" s="5" customFormat="1" x14ac:dyDescent="0.2">
      <c r="A313" s="7"/>
      <c r="B313" s="7"/>
      <c r="D313" s="2"/>
      <c r="E313" s="6"/>
    </row>
    <row r="314" spans="1:5" s="5" customFormat="1" x14ac:dyDescent="0.2">
      <c r="A314" s="7"/>
      <c r="B314" s="7"/>
      <c r="D314" s="2"/>
      <c r="E314" s="6"/>
    </row>
    <row r="315" spans="1:5" s="5" customFormat="1" x14ac:dyDescent="0.2">
      <c r="A315" s="7"/>
      <c r="B315" s="7"/>
      <c r="D315" s="2"/>
      <c r="E315" s="6"/>
    </row>
    <row r="316" spans="1:5" s="5" customFormat="1" x14ac:dyDescent="0.2">
      <c r="A316" s="7"/>
      <c r="B316" s="7"/>
      <c r="D316" s="2"/>
      <c r="E316" s="6"/>
    </row>
    <row r="317" spans="1:5" s="5" customFormat="1" x14ac:dyDescent="0.2">
      <c r="A317" s="7"/>
      <c r="B317" s="7"/>
      <c r="D317" s="2"/>
      <c r="E317" s="6"/>
    </row>
    <row r="318" spans="1:5" s="5" customFormat="1" x14ac:dyDescent="0.2">
      <c r="A318" s="7"/>
      <c r="B318" s="7"/>
      <c r="D318" s="2"/>
      <c r="E318" s="6"/>
    </row>
    <row r="319" spans="1:5" s="5" customFormat="1" x14ac:dyDescent="0.2">
      <c r="A319" s="7"/>
      <c r="B319" s="7"/>
      <c r="D319" s="2"/>
      <c r="E319" s="6"/>
    </row>
    <row r="320" spans="1:5" s="5" customFormat="1" x14ac:dyDescent="0.2">
      <c r="A320" s="7"/>
      <c r="B320" s="7"/>
      <c r="D320" s="2"/>
      <c r="E320" s="6"/>
    </row>
    <row r="321" spans="1:5" s="5" customFormat="1" x14ac:dyDescent="0.2">
      <c r="A321" s="7"/>
      <c r="B321" s="7"/>
      <c r="D321" s="2"/>
      <c r="E321" s="6"/>
    </row>
    <row r="322" spans="1:5" s="5" customFormat="1" x14ac:dyDescent="0.2">
      <c r="A322" s="7"/>
      <c r="B322" s="7"/>
      <c r="D322" s="2"/>
      <c r="E322" s="6"/>
    </row>
    <row r="323" spans="1:5" s="5" customFormat="1" x14ac:dyDescent="0.2">
      <c r="A323" s="7"/>
      <c r="B323" s="7"/>
      <c r="D323" s="2"/>
      <c r="E323" s="6"/>
    </row>
    <row r="324" spans="1:5" s="5" customFormat="1" x14ac:dyDescent="0.2">
      <c r="A324" s="7"/>
      <c r="B324" s="7"/>
      <c r="D324" s="2"/>
      <c r="E324" s="6"/>
    </row>
    <row r="325" spans="1:5" s="5" customFormat="1" x14ac:dyDescent="0.2">
      <c r="A325" s="7"/>
      <c r="B325" s="7"/>
      <c r="D325" s="2"/>
      <c r="E325" s="6"/>
    </row>
    <row r="326" spans="1:5" s="5" customFormat="1" x14ac:dyDescent="0.2">
      <c r="A326" s="7"/>
      <c r="B326" s="7"/>
      <c r="D326" s="2"/>
      <c r="E326" s="6"/>
    </row>
    <row r="327" spans="1:5" s="5" customFormat="1" x14ac:dyDescent="0.2">
      <c r="A327" s="7"/>
      <c r="B327" s="7"/>
      <c r="D327" s="2"/>
      <c r="E327" s="6"/>
    </row>
    <row r="328" spans="1:5" s="5" customFormat="1" x14ac:dyDescent="0.2">
      <c r="A328" s="7"/>
      <c r="B328" s="7"/>
      <c r="D328" s="2"/>
      <c r="E328" s="6"/>
    </row>
    <row r="329" spans="1:5" s="5" customFormat="1" x14ac:dyDescent="0.2">
      <c r="A329" s="7"/>
      <c r="B329" s="7"/>
      <c r="D329" s="2"/>
      <c r="E329" s="6"/>
    </row>
    <row r="330" spans="1:5" s="5" customFormat="1" x14ac:dyDescent="0.2">
      <c r="A330" s="7"/>
      <c r="B330" s="7"/>
      <c r="D330" s="2"/>
      <c r="E330" s="6"/>
    </row>
    <row r="331" spans="1:5" s="5" customFormat="1" x14ac:dyDescent="0.2">
      <c r="A331" s="7"/>
      <c r="B331" s="7"/>
      <c r="D331" s="2"/>
      <c r="E331" s="6"/>
    </row>
    <row r="332" spans="1:5" s="5" customFormat="1" x14ac:dyDescent="0.2">
      <c r="A332" s="7"/>
      <c r="B332" s="7"/>
      <c r="D332" s="2"/>
      <c r="E332" s="6"/>
    </row>
    <row r="333" spans="1:5" s="5" customFormat="1" x14ac:dyDescent="0.2">
      <c r="A333" s="7"/>
      <c r="B333" s="7"/>
      <c r="D333" s="2"/>
      <c r="E333" s="6"/>
    </row>
    <row r="334" spans="1:5" s="5" customFormat="1" x14ac:dyDescent="0.2">
      <c r="A334" s="7"/>
      <c r="B334" s="7"/>
      <c r="D334" s="2"/>
      <c r="E334" s="6"/>
    </row>
    <row r="335" spans="1:5" s="5" customFormat="1" x14ac:dyDescent="0.2">
      <c r="A335" s="7"/>
      <c r="B335" s="7"/>
      <c r="D335" s="2"/>
      <c r="E335" s="6"/>
    </row>
    <row r="336" spans="1:5" s="5" customFormat="1" x14ac:dyDescent="0.2">
      <c r="A336" s="7"/>
      <c r="B336" s="7"/>
      <c r="D336" s="2"/>
      <c r="E336" s="6"/>
    </row>
    <row r="337" spans="1:5" s="5" customFormat="1" x14ac:dyDescent="0.2">
      <c r="A337" s="7"/>
      <c r="B337" s="7"/>
      <c r="D337" s="2"/>
      <c r="E337" s="6"/>
    </row>
    <row r="338" spans="1:5" s="5" customFormat="1" x14ac:dyDescent="0.2">
      <c r="A338" s="7"/>
      <c r="B338" s="7"/>
      <c r="D338" s="2"/>
      <c r="E338" s="6"/>
    </row>
    <row r="339" spans="1:5" s="5" customFormat="1" x14ac:dyDescent="0.2">
      <c r="A339" s="7"/>
      <c r="B339" s="7"/>
      <c r="D339" s="2"/>
      <c r="E339" s="6"/>
    </row>
    <row r="340" spans="1:5" s="5" customFormat="1" x14ac:dyDescent="0.2">
      <c r="A340" s="7"/>
      <c r="B340" s="7"/>
      <c r="D340" s="2"/>
      <c r="E340" s="6"/>
    </row>
    <row r="341" spans="1:5" s="5" customFormat="1" x14ac:dyDescent="0.2">
      <c r="A341" s="7"/>
      <c r="B341" s="7"/>
      <c r="D341" s="2"/>
      <c r="E341" s="6"/>
    </row>
    <row r="342" spans="1:5" s="5" customFormat="1" x14ac:dyDescent="0.2">
      <c r="A342" s="7"/>
      <c r="B342" s="7"/>
      <c r="D342" s="2"/>
      <c r="E342" s="6"/>
    </row>
    <row r="343" spans="1:5" s="5" customFormat="1" x14ac:dyDescent="0.2">
      <c r="A343" s="7"/>
      <c r="B343" s="7"/>
      <c r="D343" s="2"/>
      <c r="E343" s="6"/>
    </row>
    <row r="344" spans="1:5" s="5" customFormat="1" x14ac:dyDescent="0.2">
      <c r="A344" s="7"/>
      <c r="B344" s="7"/>
      <c r="D344" s="2"/>
      <c r="E344" s="6"/>
    </row>
    <row r="345" spans="1:5" s="5" customFormat="1" x14ac:dyDescent="0.2">
      <c r="A345" s="7"/>
      <c r="B345" s="7"/>
      <c r="D345" s="2"/>
      <c r="E345" s="6"/>
    </row>
    <row r="346" spans="1:5" s="5" customFormat="1" x14ac:dyDescent="0.2">
      <c r="A346" s="7"/>
      <c r="B346" s="7"/>
      <c r="D346" s="2"/>
      <c r="E346" s="6"/>
    </row>
    <row r="347" spans="1:5" s="5" customFormat="1" x14ac:dyDescent="0.2">
      <c r="A347" s="7"/>
      <c r="B347" s="7"/>
      <c r="D347" s="2"/>
      <c r="E347" s="6"/>
    </row>
    <row r="348" spans="1:5" s="5" customFormat="1" x14ac:dyDescent="0.2">
      <c r="A348" s="7"/>
      <c r="B348" s="7"/>
      <c r="D348" s="2"/>
      <c r="E348" s="6"/>
    </row>
    <row r="349" spans="1:5" s="5" customFormat="1" x14ac:dyDescent="0.2">
      <c r="A349" s="7"/>
      <c r="B349" s="7"/>
      <c r="D349" s="2"/>
      <c r="E349" s="6"/>
    </row>
    <row r="350" spans="1:5" s="5" customFormat="1" x14ac:dyDescent="0.2">
      <c r="A350" s="7"/>
      <c r="B350" s="7"/>
      <c r="D350" s="2"/>
      <c r="E350" s="6"/>
    </row>
    <row r="351" spans="1:5" s="5" customFormat="1" x14ac:dyDescent="0.2">
      <c r="A351" s="7"/>
      <c r="B351" s="7"/>
      <c r="D351" s="2"/>
      <c r="E351" s="6"/>
    </row>
    <row r="352" spans="1:5" s="5" customFormat="1" x14ac:dyDescent="0.2">
      <c r="A352" s="7"/>
      <c r="B352" s="7"/>
      <c r="D352" s="2"/>
      <c r="E352" s="6"/>
    </row>
    <row r="353" spans="1:5" s="5" customFormat="1" x14ac:dyDescent="0.2">
      <c r="A353" s="7"/>
      <c r="B353" s="7"/>
      <c r="D353" s="2"/>
      <c r="E353" s="6"/>
    </row>
    <row r="354" spans="1:5" s="5" customFormat="1" x14ac:dyDescent="0.2">
      <c r="A354" s="7"/>
      <c r="B354" s="7"/>
      <c r="D354" s="2"/>
      <c r="E354" s="6"/>
    </row>
    <row r="355" spans="1:5" s="5" customFormat="1" x14ac:dyDescent="0.2">
      <c r="A355" s="7"/>
      <c r="B355" s="7"/>
      <c r="D355" s="2"/>
      <c r="E355" s="6"/>
    </row>
    <row r="356" spans="1:5" s="5" customFormat="1" x14ac:dyDescent="0.2">
      <c r="A356" s="7"/>
      <c r="B356" s="7"/>
      <c r="D356" s="2"/>
      <c r="E356" s="6"/>
    </row>
    <row r="357" spans="1:5" s="5" customFormat="1" x14ac:dyDescent="0.2">
      <c r="A357" s="7"/>
      <c r="B357" s="7"/>
      <c r="D357" s="2"/>
      <c r="E357" s="6"/>
    </row>
    <row r="358" spans="1:5" s="5" customFormat="1" x14ac:dyDescent="0.2">
      <c r="A358" s="7"/>
      <c r="B358" s="7"/>
      <c r="D358" s="2"/>
      <c r="E358" s="6"/>
    </row>
    <row r="359" spans="1:5" s="5" customFormat="1" x14ac:dyDescent="0.2">
      <c r="A359" s="7"/>
      <c r="B359" s="7"/>
      <c r="D359" s="2"/>
      <c r="E359" s="6"/>
    </row>
    <row r="360" spans="1:5" s="5" customFormat="1" x14ac:dyDescent="0.2">
      <c r="A360" s="7"/>
      <c r="B360" s="7"/>
      <c r="D360" s="2"/>
      <c r="E360" s="6"/>
    </row>
    <row r="361" spans="1:5" s="5" customFormat="1" x14ac:dyDescent="0.2">
      <c r="A361" s="7"/>
      <c r="B361" s="7"/>
      <c r="D361" s="2"/>
      <c r="E361" s="6"/>
    </row>
    <row r="362" spans="1:5" s="5" customFormat="1" x14ac:dyDescent="0.2">
      <c r="A362" s="7"/>
      <c r="B362" s="7"/>
      <c r="D362" s="2"/>
      <c r="E362" s="6"/>
    </row>
    <row r="363" spans="1:5" s="5" customFormat="1" x14ac:dyDescent="0.2">
      <c r="A363" s="7"/>
      <c r="B363" s="7"/>
      <c r="D363" s="2"/>
      <c r="E363" s="6"/>
    </row>
    <row r="364" spans="1:5" s="5" customFormat="1" x14ac:dyDescent="0.2">
      <c r="A364" s="7"/>
      <c r="B364" s="7"/>
      <c r="D364" s="2"/>
      <c r="E364" s="6"/>
    </row>
    <row r="365" spans="1:5" s="5" customFormat="1" x14ac:dyDescent="0.2">
      <c r="A365" s="7"/>
      <c r="B365" s="7"/>
      <c r="D365" s="2"/>
      <c r="E365" s="6"/>
    </row>
    <row r="366" spans="1:5" s="5" customFormat="1" x14ac:dyDescent="0.2">
      <c r="A366" s="7"/>
      <c r="B366" s="7"/>
      <c r="D366" s="2"/>
      <c r="E366" s="6"/>
    </row>
    <row r="367" spans="1:5" s="5" customFormat="1" x14ac:dyDescent="0.2">
      <c r="A367" s="7"/>
      <c r="B367" s="7"/>
      <c r="D367" s="2"/>
      <c r="E367" s="6"/>
    </row>
    <row r="368" spans="1:5" s="5" customFormat="1" x14ac:dyDescent="0.2">
      <c r="A368" s="7"/>
      <c r="B368" s="7"/>
      <c r="D368" s="2"/>
      <c r="E368" s="6"/>
    </row>
    <row r="369" spans="1:5" s="5" customFormat="1" x14ac:dyDescent="0.2">
      <c r="A369" s="7"/>
      <c r="B369" s="7"/>
      <c r="D369" s="2"/>
      <c r="E369" s="6"/>
    </row>
    <row r="370" spans="1:5" s="5" customFormat="1" x14ac:dyDescent="0.2">
      <c r="A370" s="7"/>
      <c r="B370" s="7"/>
      <c r="D370" s="2"/>
      <c r="E370" s="6"/>
    </row>
    <row r="371" spans="1:5" s="5" customFormat="1" x14ac:dyDescent="0.2">
      <c r="A371" s="7"/>
      <c r="B371" s="7"/>
      <c r="D371" s="2"/>
      <c r="E371" s="6"/>
    </row>
    <row r="372" spans="1:5" s="5" customFormat="1" x14ac:dyDescent="0.2">
      <c r="A372" s="7"/>
      <c r="B372" s="7"/>
      <c r="D372" s="2"/>
      <c r="E372" s="6"/>
    </row>
    <row r="373" spans="1:5" s="5" customFormat="1" x14ac:dyDescent="0.2">
      <c r="A373" s="7"/>
      <c r="B373" s="7"/>
      <c r="D373" s="2"/>
      <c r="E373" s="6"/>
    </row>
    <row r="374" spans="1:5" s="5" customFormat="1" x14ac:dyDescent="0.2">
      <c r="A374" s="7"/>
      <c r="B374" s="7"/>
      <c r="D374" s="2"/>
      <c r="E374" s="6"/>
    </row>
    <row r="375" spans="1:5" s="5" customFormat="1" x14ac:dyDescent="0.2">
      <c r="A375" s="7"/>
      <c r="B375" s="7"/>
      <c r="D375" s="2"/>
      <c r="E375" s="6"/>
    </row>
    <row r="376" spans="1:5" s="5" customFormat="1" x14ac:dyDescent="0.2">
      <c r="A376" s="7"/>
      <c r="B376" s="7"/>
      <c r="D376" s="2"/>
      <c r="E376" s="6"/>
    </row>
    <row r="377" spans="1:5" s="5" customFormat="1" x14ac:dyDescent="0.2">
      <c r="A377" s="7"/>
      <c r="B377" s="7"/>
      <c r="D377" s="2"/>
      <c r="E377" s="6"/>
    </row>
    <row r="378" spans="1:5" s="5" customFormat="1" x14ac:dyDescent="0.2">
      <c r="A378" s="7"/>
      <c r="B378" s="7"/>
      <c r="D378" s="2"/>
      <c r="E378" s="6"/>
    </row>
    <row r="379" spans="1:5" s="5" customFormat="1" x14ac:dyDescent="0.2">
      <c r="A379" s="7"/>
      <c r="B379" s="7"/>
      <c r="D379" s="2"/>
      <c r="E379" s="6"/>
    </row>
    <row r="380" spans="1:5" s="5" customFormat="1" x14ac:dyDescent="0.2">
      <c r="A380" s="7"/>
      <c r="B380" s="7"/>
      <c r="D380" s="2"/>
      <c r="E380" s="6"/>
    </row>
    <row r="381" spans="1:5" s="5" customFormat="1" x14ac:dyDescent="0.2">
      <c r="A381" s="7"/>
      <c r="B381" s="7"/>
      <c r="D381" s="2"/>
      <c r="E381" s="6"/>
    </row>
    <row r="382" spans="1:5" s="5" customFormat="1" x14ac:dyDescent="0.2">
      <c r="A382" s="7"/>
      <c r="B382" s="7"/>
      <c r="D382" s="2"/>
      <c r="E382" s="6"/>
    </row>
    <row r="383" spans="1:5" s="5" customFormat="1" x14ac:dyDescent="0.2">
      <c r="A383" s="7"/>
      <c r="B383" s="7"/>
      <c r="D383" s="2"/>
      <c r="E383" s="6"/>
    </row>
    <row r="384" spans="1:5" s="5" customFormat="1" x14ac:dyDescent="0.2">
      <c r="A384" s="7"/>
      <c r="B384" s="7"/>
      <c r="D384" s="2"/>
      <c r="E384" s="6"/>
    </row>
    <row r="385" spans="1:5" s="5" customFormat="1" x14ac:dyDescent="0.2">
      <c r="A385" s="7"/>
      <c r="B385" s="7"/>
      <c r="D385" s="2"/>
      <c r="E385" s="6"/>
    </row>
    <row r="386" spans="1:5" s="5" customFormat="1" x14ac:dyDescent="0.2">
      <c r="A386" s="7"/>
      <c r="B386" s="7"/>
      <c r="D386" s="2"/>
      <c r="E386" s="6"/>
    </row>
    <row r="387" spans="1:5" s="5" customFormat="1" x14ac:dyDescent="0.2">
      <c r="A387" s="7"/>
      <c r="B387" s="7"/>
      <c r="D387" s="2"/>
      <c r="E387" s="6"/>
    </row>
    <row r="388" spans="1:5" s="5" customFormat="1" x14ac:dyDescent="0.2">
      <c r="A388" s="7"/>
      <c r="B388" s="7"/>
      <c r="D388" s="2"/>
      <c r="E388" s="6"/>
    </row>
    <row r="389" spans="1:5" s="5" customFormat="1" x14ac:dyDescent="0.2">
      <c r="A389" s="7"/>
      <c r="B389" s="7"/>
      <c r="D389" s="2"/>
      <c r="E389" s="6"/>
    </row>
    <row r="390" spans="1:5" s="5" customFormat="1" x14ac:dyDescent="0.2">
      <c r="A390" s="7"/>
      <c r="B390" s="7"/>
      <c r="D390" s="2"/>
      <c r="E390" s="6"/>
    </row>
    <row r="391" spans="1:5" s="5" customFormat="1" x14ac:dyDescent="0.2">
      <c r="A391" s="7"/>
      <c r="B391" s="7"/>
      <c r="D391" s="2"/>
      <c r="E391" s="6"/>
    </row>
    <row r="392" spans="1:5" s="5" customFormat="1" x14ac:dyDescent="0.2">
      <c r="A392" s="7"/>
      <c r="B392" s="7"/>
      <c r="D392" s="2"/>
      <c r="E392" s="6"/>
    </row>
    <row r="393" spans="1:5" s="5" customFormat="1" x14ac:dyDescent="0.2">
      <c r="A393" s="7"/>
      <c r="B393" s="7"/>
      <c r="D393" s="2"/>
      <c r="E393" s="6"/>
    </row>
    <row r="394" spans="1:5" s="5" customFormat="1" x14ac:dyDescent="0.2">
      <c r="A394" s="7"/>
      <c r="B394" s="7"/>
      <c r="D394" s="2"/>
      <c r="E394" s="6"/>
    </row>
    <row r="395" spans="1:5" s="5" customFormat="1" x14ac:dyDescent="0.2">
      <c r="A395" s="7"/>
      <c r="B395" s="7"/>
      <c r="D395" s="2"/>
      <c r="E395" s="6"/>
    </row>
    <row r="396" spans="1:5" s="5" customFormat="1" x14ac:dyDescent="0.2">
      <c r="A396" s="7"/>
      <c r="B396" s="7"/>
      <c r="D396" s="2"/>
      <c r="E396" s="6"/>
    </row>
    <row r="397" spans="1:5" s="5" customFormat="1" x14ac:dyDescent="0.2">
      <c r="A397" s="7"/>
      <c r="B397" s="7"/>
      <c r="D397" s="2"/>
      <c r="E397" s="6"/>
    </row>
    <row r="398" spans="1:5" s="5" customFormat="1" x14ac:dyDescent="0.2">
      <c r="A398" s="7"/>
      <c r="B398" s="7"/>
      <c r="D398" s="2"/>
      <c r="E398" s="6"/>
    </row>
    <row r="399" spans="1:5" s="5" customFormat="1" x14ac:dyDescent="0.2">
      <c r="A399" s="7"/>
      <c r="B399" s="7"/>
      <c r="D399" s="2"/>
      <c r="E399" s="6"/>
    </row>
    <row r="400" spans="1:5" s="5" customFormat="1" x14ac:dyDescent="0.2">
      <c r="A400" s="7"/>
      <c r="B400" s="7"/>
      <c r="D400" s="2"/>
      <c r="E400" s="6"/>
    </row>
    <row r="401" spans="1:5" s="5" customFormat="1" x14ac:dyDescent="0.2">
      <c r="A401" s="7"/>
      <c r="B401" s="7"/>
      <c r="D401" s="2"/>
      <c r="E401" s="6"/>
    </row>
    <row r="402" spans="1:5" s="5" customFormat="1" x14ac:dyDescent="0.2">
      <c r="A402" s="7"/>
      <c r="B402" s="7"/>
      <c r="D402" s="2"/>
      <c r="E402" s="6"/>
    </row>
    <row r="403" spans="1:5" s="5" customFormat="1" x14ac:dyDescent="0.2">
      <c r="A403" s="7"/>
      <c r="B403" s="7"/>
      <c r="D403" s="2"/>
      <c r="E403" s="6"/>
    </row>
    <row r="404" spans="1:5" s="5" customFormat="1" x14ac:dyDescent="0.2">
      <c r="A404" s="7"/>
      <c r="B404" s="7"/>
      <c r="D404" s="2"/>
      <c r="E404" s="6"/>
    </row>
    <row r="405" spans="1:5" s="5" customFormat="1" x14ac:dyDescent="0.2">
      <c r="A405" s="7"/>
      <c r="B405" s="7"/>
      <c r="D405" s="2"/>
      <c r="E405" s="6"/>
    </row>
    <row r="406" spans="1:5" s="5" customFormat="1" x14ac:dyDescent="0.2">
      <c r="A406" s="7"/>
      <c r="B406" s="7"/>
      <c r="D406" s="2"/>
      <c r="E406" s="6"/>
    </row>
    <row r="407" spans="1:5" s="5" customFormat="1" x14ac:dyDescent="0.2">
      <c r="A407" s="7"/>
      <c r="B407" s="7"/>
      <c r="D407" s="2"/>
      <c r="E407" s="6"/>
    </row>
    <row r="408" spans="1:5" s="5" customFormat="1" x14ac:dyDescent="0.2">
      <c r="A408" s="7"/>
      <c r="B408" s="7"/>
      <c r="D408" s="2"/>
      <c r="E408" s="6"/>
    </row>
    <row r="409" spans="1:5" s="5" customFormat="1" x14ac:dyDescent="0.2">
      <c r="A409" s="7"/>
      <c r="B409" s="7"/>
      <c r="D409" s="2"/>
      <c r="E409" s="6"/>
    </row>
    <row r="410" spans="1:5" s="5" customFormat="1" x14ac:dyDescent="0.2">
      <c r="A410" s="7"/>
      <c r="B410" s="7"/>
      <c r="D410" s="2"/>
      <c r="E410" s="6"/>
    </row>
    <row r="411" spans="1:5" s="5" customFormat="1" x14ac:dyDescent="0.2">
      <c r="A411" s="7"/>
      <c r="B411" s="7"/>
      <c r="D411" s="2"/>
      <c r="E411" s="6"/>
    </row>
    <row r="412" spans="1:5" s="5" customFormat="1" x14ac:dyDescent="0.2">
      <c r="A412" s="7"/>
      <c r="B412" s="7"/>
      <c r="D412" s="2"/>
      <c r="E412" s="6"/>
    </row>
    <row r="413" spans="1:5" s="5" customFormat="1" x14ac:dyDescent="0.2">
      <c r="A413" s="7"/>
      <c r="B413" s="7"/>
      <c r="D413" s="2"/>
      <c r="E413" s="6"/>
    </row>
    <row r="414" spans="1:5" s="5" customFormat="1" x14ac:dyDescent="0.2">
      <c r="A414" s="7"/>
      <c r="B414" s="7"/>
      <c r="D414" s="2"/>
      <c r="E414" s="6"/>
    </row>
    <row r="415" spans="1:5" s="5" customFormat="1" x14ac:dyDescent="0.2">
      <c r="A415" s="7"/>
      <c r="B415" s="7"/>
      <c r="D415" s="2"/>
      <c r="E415" s="6"/>
    </row>
    <row r="416" spans="1:5" s="5" customFormat="1" x14ac:dyDescent="0.2">
      <c r="A416" s="7"/>
      <c r="B416" s="7"/>
      <c r="D416" s="2"/>
      <c r="E416" s="6"/>
    </row>
    <row r="417" spans="1:5" s="5" customFormat="1" x14ac:dyDescent="0.2">
      <c r="A417" s="7"/>
      <c r="B417" s="7"/>
      <c r="D417" s="2"/>
      <c r="E417" s="6"/>
    </row>
    <row r="418" spans="1:5" s="5" customFormat="1" x14ac:dyDescent="0.2">
      <c r="A418" s="7"/>
      <c r="B418" s="7"/>
      <c r="D418" s="2"/>
      <c r="E418" s="6"/>
    </row>
    <row r="419" spans="1:5" s="5" customFormat="1" x14ac:dyDescent="0.2">
      <c r="A419" s="7"/>
      <c r="B419" s="7"/>
      <c r="D419" s="2"/>
      <c r="E419" s="6"/>
    </row>
    <row r="420" spans="1:5" s="5" customFormat="1" x14ac:dyDescent="0.2">
      <c r="A420" s="7"/>
      <c r="B420" s="7"/>
      <c r="D420" s="2"/>
      <c r="E420" s="6"/>
    </row>
    <row r="421" spans="1:5" s="5" customFormat="1" x14ac:dyDescent="0.2">
      <c r="A421" s="7"/>
      <c r="B421" s="7"/>
      <c r="D421" s="2"/>
      <c r="E421" s="6"/>
    </row>
    <row r="422" spans="1:5" s="5" customFormat="1" x14ac:dyDescent="0.2">
      <c r="A422" s="7"/>
      <c r="B422" s="7"/>
      <c r="D422" s="2"/>
      <c r="E422" s="6"/>
    </row>
    <row r="423" spans="1:5" s="5" customFormat="1" x14ac:dyDescent="0.2">
      <c r="A423" s="7"/>
      <c r="B423" s="7"/>
      <c r="D423" s="2"/>
      <c r="E423" s="6"/>
    </row>
    <row r="424" spans="1:5" s="5" customFormat="1" x14ac:dyDescent="0.2">
      <c r="A424" s="7"/>
      <c r="B424" s="7"/>
      <c r="D424" s="2"/>
      <c r="E424" s="6"/>
    </row>
    <row r="425" spans="1:5" s="5" customFormat="1" x14ac:dyDescent="0.2">
      <c r="A425" s="7"/>
      <c r="B425" s="7"/>
      <c r="D425" s="2"/>
      <c r="E425" s="6"/>
    </row>
    <row r="426" spans="1:5" s="5" customFormat="1" x14ac:dyDescent="0.2">
      <c r="A426" s="7"/>
      <c r="B426" s="7"/>
      <c r="D426" s="2"/>
      <c r="E426" s="6"/>
    </row>
    <row r="427" spans="1:5" s="5" customFormat="1" x14ac:dyDescent="0.2">
      <c r="A427" s="7"/>
      <c r="B427" s="7"/>
      <c r="D427" s="2"/>
      <c r="E427" s="6"/>
    </row>
    <row r="428" spans="1:5" s="5" customFormat="1" x14ac:dyDescent="0.2">
      <c r="A428" s="7"/>
      <c r="B428" s="7"/>
      <c r="D428" s="2"/>
      <c r="E428" s="6"/>
    </row>
    <row r="429" spans="1:5" s="5" customFormat="1" x14ac:dyDescent="0.2">
      <c r="A429" s="7"/>
      <c r="B429" s="7"/>
      <c r="D429" s="2"/>
      <c r="E429" s="6"/>
    </row>
    <row r="430" spans="1:5" s="5" customFormat="1" x14ac:dyDescent="0.2">
      <c r="A430" s="7"/>
      <c r="B430" s="7"/>
      <c r="D430" s="2"/>
      <c r="E430" s="6"/>
    </row>
    <row r="431" spans="1:5" s="5" customFormat="1" x14ac:dyDescent="0.2">
      <c r="A431" s="7"/>
      <c r="B431" s="7"/>
      <c r="D431" s="2"/>
      <c r="E431" s="6"/>
    </row>
    <row r="432" spans="1:5" s="5" customFormat="1" x14ac:dyDescent="0.2">
      <c r="A432" s="7"/>
      <c r="B432" s="7"/>
      <c r="D432" s="2"/>
      <c r="E432" s="6"/>
    </row>
    <row r="433" spans="1:5" s="5" customFormat="1" x14ac:dyDescent="0.2">
      <c r="A433" s="7"/>
      <c r="B433" s="7"/>
      <c r="D433" s="2"/>
      <c r="E433" s="6"/>
    </row>
    <row r="434" spans="1:5" s="5" customFormat="1" x14ac:dyDescent="0.2">
      <c r="A434" s="7"/>
      <c r="B434" s="7"/>
      <c r="D434" s="2"/>
      <c r="E434" s="6"/>
    </row>
    <row r="435" spans="1:5" s="5" customFormat="1" x14ac:dyDescent="0.2">
      <c r="A435" s="7"/>
      <c r="B435" s="7"/>
      <c r="D435" s="2"/>
      <c r="E435" s="6"/>
    </row>
    <row r="436" spans="1:5" s="5" customFormat="1" x14ac:dyDescent="0.2">
      <c r="A436" s="7"/>
      <c r="B436" s="7"/>
      <c r="D436" s="2"/>
      <c r="E436" s="6"/>
    </row>
    <row r="437" spans="1:5" s="5" customFormat="1" x14ac:dyDescent="0.2">
      <c r="A437" s="7"/>
      <c r="B437" s="7"/>
      <c r="D437" s="2"/>
      <c r="E437" s="6"/>
    </row>
    <row r="438" spans="1:5" s="5" customFormat="1" x14ac:dyDescent="0.2">
      <c r="A438" s="7"/>
      <c r="B438" s="7"/>
      <c r="D438" s="2"/>
      <c r="E438" s="6"/>
    </row>
    <row r="439" spans="1:5" s="5" customFormat="1" x14ac:dyDescent="0.2">
      <c r="A439" s="7"/>
      <c r="B439" s="7"/>
      <c r="D439" s="2"/>
      <c r="E439" s="6"/>
    </row>
    <row r="440" spans="1:5" s="5" customFormat="1" x14ac:dyDescent="0.2">
      <c r="A440" s="7"/>
      <c r="B440" s="7"/>
      <c r="D440" s="2"/>
      <c r="E440" s="6"/>
    </row>
    <row r="441" spans="1:5" s="5" customFormat="1" x14ac:dyDescent="0.2">
      <c r="A441" s="7"/>
      <c r="B441" s="7"/>
      <c r="D441" s="2"/>
      <c r="E441" s="6"/>
    </row>
    <row r="442" spans="1:5" s="5" customFormat="1" x14ac:dyDescent="0.2">
      <c r="A442" s="7"/>
      <c r="B442" s="7"/>
      <c r="D442" s="2"/>
      <c r="E442" s="6"/>
    </row>
    <row r="443" spans="1:5" s="5" customFormat="1" x14ac:dyDescent="0.2">
      <c r="A443" s="7"/>
      <c r="B443" s="7"/>
      <c r="D443" s="2"/>
      <c r="E443" s="6"/>
    </row>
    <row r="444" spans="1:5" s="5" customFormat="1" x14ac:dyDescent="0.2">
      <c r="A444" s="7"/>
      <c r="B444" s="7"/>
      <c r="D444" s="2"/>
      <c r="E444" s="6"/>
    </row>
    <row r="445" spans="1:5" s="5" customFormat="1" x14ac:dyDescent="0.2">
      <c r="A445" s="7"/>
      <c r="B445" s="7"/>
      <c r="D445" s="2"/>
      <c r="E445" s="6"/>
    </row>
    <row r="446" spans="1:5" s="5" customFormat="1" x14ac:dyDescent="0.2">
      <c r="A446" s="7"/>
      <c r="B446" s="7"/>
      <c r="D446" s="2"/>
      <c r="E446" s="6"/>
    </row>
    <row r="447" spans="1:5" s="5" customFormat="1" x14ac:dyDescent="0.2">
      <c r="A447" s="7"/>
      <c r="B447" s="7"/>
      <c r="D447" s="2"/>
      <c r="E447" s="6"/>
    </row>
    <row r="448" spans="1:5" s="5" customFormat="1" x14ac:dyDescent="0.2">
      <c r="A448" s="7"/>
      <c r="B448" s="7"/>
      <c r="D448" s="2"/>
      <c r="E448" s="6"/>
    </row>
    <row r="449" spans="1:5" s="5" customFormat="1" x14ac:dyDescent="0.2">
      <c r="A449" s="7"/>
      <c r="B449" s="7"/>
      <c r="D449" s="2"/>
      <c r="E449" s="6"/>
    </row>
    <row r="450" spans="1:5" s="5" customFormat="1" x14ac:dyDescent="0.2">
      <c r="A450" s="7"/>
      <c r="B450" s="7"/>
      <c r="D450" s="2"/>
      <c r="E450" s="6"/>
    </row>
    <row r="451" spans="1:5" s="5" customFormat="1" x14ac:dyDescent="0.2">
      <c r="A451" s="7"/>
      <c r="B451" s="7"/>
      <c r="D451" s="2"/>
      <c r="E451" s="6"/>
    </row>
    <row r="452" spans="1:5" s="5" customFormat="1" x14ac:dyDescent="0.2">
      <c r="A452" s="7"/>
      <c r="B452" s="7"/>
      <c r="D452" s="2"/>
      <c r="E452" s="6"/>
    </row>
    <row r="453" spans="1:5" s="5" customFormat="1" x14ac:dyDescent="0.2">
      <c r="A453" s="7"/>
      <c r="B453" s="7"/>
      <c r="D453" s="2"/>
      <c r="E453" s="6"/>
    </row>
    <row r="454" spans="1:5" s="5" customFormat="1" x14ac:dyDescent="0.2">
      <c r="A454" s="7"/>
      <c r="B454" s="7"/>
      <c r="D454" s="2"/>
      <c r="E454" s="6"/>
    </row>
    <row r="455" spans="1:5" s="5" customFormat="1" x14ac:dyDescent="0.2">
      <c r="A455" s="7"/>
      <c r="B455" s="7"/>
      <c r="D455" s="2"/>
      <c r="E455" s="6"/>
    </row>
    <row r="456" spans="1:5" s="5" customFormat="1" x14ac:dyDescent="0.2">
      <c r="A456" s="7"/>
      <c r="B456" s="7"/>
      <c r="D456" s="2"/>
      <c r="E456" s="6"/>
    </row>
    <row r="457" spans="1:5" s="5" customFormat="1" x14ac:dyDescent="0.2">
      <c r="A457" s="7"/>
      <c r="B457" s="7"/>
      <c r="D457" s="2"/>
      <c r="E457" s="6"/>
    </row>
    <row r="458" spans="1:5" s="5" customFormat="1" x14ac:dyDescent="0.2">
      <c r="A458" s="7"/>
      <c r="B458" s="7"/>
      <c r="D458" s="2"/>
      <c r="E458" s="6"/>
    </row>
    <row r="459" spans="1:5" s="5" customFormat="1" x14ac:dyDescent="0.2">
      <c r="A459" s="7"/>
      <c r="B459" s="7"/>
      <c r="D459" s="2"/>
      <c r="E459" s="6"/>
    </row>
    <row r="460" spans="1:5" s="5" customFormat="1" x14ac:dyDescent="0.2">
      <c r="A460" s="7"/>
      <c r="B460" s="7"/>
      <c r="D460" s="2"/>
      <c r="E460" s="6"/>
    </row>
    <row r="461" spans="1:5" s="5" customFormat="1" x14ac:dyDescent="0.2">
      <c r="A461" s="7"/>
      <c r="B461" s="7"/>
      <c r="D461" s="2"/>
      <c r="E461" s="6"/>
    </row>
    <row r="462" spans="1:5" s="5" customFormat="1" x14ac:dyDescent="0.2">
      <c r="A462" s="7"/>
      <c r="B462" s="7"/>
      <c r="D462" s="2"/>
      <c r="E462" s="6"/>
    </row>
    <row r="463" spans="1:5" s="5" customFormat="1" x14ac:dyDescent="0.2">
      <c r="A463" s="7"/>
      <c r="B463" s="7"/>
      <c r="D463" s="2"/>
      <c r="E463" s="6"/>
    </row>
    <row r="464" spans="1:5" s="5" customFormat="1" x14ac:dyDescent="0.2">
      <c r="A464" s="7"/>
      <c r="B464" s="7"/>
      <c r="D464" s="2"/>
      <c r="E464" s="6"/>
    </row>
    <row r="465" spans="1:5" s="5" customFormat="1" x14ac:dyDescent="0.2">
      <c r="A465" s="7"/>
      <c r="B465" s="7"/>
      <c r="D465" s="2"/>
      <c r="E465" s="6"/>
    </row>
    <row r="466" spans="1:5" s="5" customFormat="1" x14ac:dyDescent="0.2">
      <c r="A466" s="7"/>
      <c r="B466" s="7"/>
      <c r="D466" s="2"/>
      <c r="E466" s="6"/>
    </row>
    <row r="467" spans="1:5" s="5" customFormat="1" x14ac:dyDescent="0.2">
      <c r="A467" s="7"/>
      <c r="B467" s="7"/>
      <c r="D467" s="2"/>
      <c r="E467" s="6"/>
    </row>
    <row r="468" spans="1:5" s="5" customFormat="1" x14ac:dyDescent="0.2">
      <c r="A468" s="7"/>
      <c r="B468" s="7"/>
      <c r="D468" s="2"/>
      <c r="E468" s="6"/>
    </row>
    <row r="469" spans="1:5" s="5" customFormat="1" x14ac:dyDescent="0.2">
      <c r="A469" s="7"/>
      <c r="B469" s="7"/>
      <c r="D469" s="2"/>
      <c r="E469" s="6"/>
    </row>
    <row r="470" spans="1:5" s="5" customFormat="1" x14ac:dyDescent="0.2">
      <c r="A470" s="7"/>
      <c r="B470" s="7"/>
      <c r="D470" s="2"/>
      <c r="E470" s="6"/>
    </row>
    <row r="471" spans="1:5" s="5" customFormat="1" x14ac:dyDescent="0.2">
      <c r="A471" s="7"/>
      <c r="B471" s="7"/>
      <c r="D471" s="2"/>
      <c r="E471" s="6"/>
    </row>
    <row r="472" spans="1:5" s="5" customFormat="1" x14ac:dyDescent="0.2">
      <c r="A472" s="7"/>
      <c r="B472" s="7"/>
      <c r="D472" s="2"/>
      <c r="E472" s="6"/>
    </row>
    <row r="473" spans="1:5" s="5" customFormat="1" x14ac:dyDescent="0.2">
      <c r="A473" s="7"/>
      <c r="B473" s="7"/>
      <c r="D473" s="2"/>
      <c r="E473" s="6"/>
    </row>
    <row r="474" spans="1:5" s="5" customFormat="1" x14ac:dyDescent="0.2">
      <c r="A474" s="7"/>
      <c r="B474" s="7"/>
      <c r="D474" s="2"/>
      <c r="E474" s="6"/>
    </row>
    <row r="475" spans="1:5" s="5" customFormat="1" x14ac:dyDescent="0.2">
      <c r="A475" s="7"/>
      <c r="B475" s="7"/>
      <c r="D475" s="2"/>
      <c r="E475" s="6"/>
    </row>
    <row r="476" spans="1:5" s="5" customFormat="1" x14ac:dyDescent="0.2">
      <c r="A476" s="7"/>
      <c r="B476" s="7"/>
      <c r="D476" s="2"/>
      <c r="E476" s="6"/>
    </row>
    <row r="477" spans="1:5" s="5" customFormat="1" x14ac:dyDescent="0.2">
      <c r="A477" s="7"/>
      <c r="B477" s="7"/>
      <c r="D477" s="2"/>
      <c r="E477" s="6"/>
    </row>
    <row r="478" spans="1:5" s="5" customFormat="1" x14ac:dyDescent="0.2">
      <c r="A478" s="7"/>
      <c r="B478" s="7"/>
      <c r="D478" s="2"/>
      <c r="E478" s="6"/>
    </row>
    <row r="479" spans="1:5" s="5" customFormat="1" x14ac:dyDescent="0.2">
      <c r="A479" s="7"/>
      <c r="B479" s="7"/>
      <c r="D479" s="2"/>
      <c r="E479" s="6"/>
    </row>
    <row r="480" spans="1:5" s="5" customFormat="1" x14ac:dyDescent="0.2">
      <c r="A480" s="7"/>
      <c r="B480" s="7"/>
      <c r="D480" s="2"/>
      <c r="E480" s="6"/>
    </row>
    <row r="481" spans="1:5" s="5" customFormat="1" x14ac:dyDescent="0.2">
      <c r="A481" s="7"/>
      <c r="B481" s="7"/>
      <c r="D481" s="2"/>
      <c r="E481" s="6"/>
    </row>
    <row r="482" spans="1:5" s="5" customFormat="1" x14ac:dyDescent="0.2">
      <c r="A482" s="7"/>
      <c r="B482" s="7"/>
      <c r="D482" s="2"/>
      <c r="E482" s="6"/>
    </row>
    <row r="483" spans="1:5" s="5" customFormat="1" x14ac:dyDescent="0.2">
      <c r="A483" s="7"/>
      <c r="B483" s="7"/>
      <c r="D483" s="2"/>
      <c r="E483" s="6"/>
    </row>
    <row r="484" spans="1:5" s="5" customFormat="1" x14ac:dyDescent="0.2">
      <c r="A484" s="7"/>
      <c r="B484" s="7"/>
      <c r="D484" s="2"/>
      <c r="E484" s="6"/>
    </row>
    <row r="485" spans="1:5" s="5" customFormat="1" x14ac:dyDescent="0.2">
      <c r="A485" s="7"/>
      <c r="B485" s="7"/>
      <c r="D485" s="2"/>
      <c r="E485" s="6"/>
    </row>
    <row r="486" spans="1:5" s="5" customFormat="1" x14ac:dyDescent="0.2">
      <c r="A486" s="7"/>
      <c r="B486" s="7"/>
      <c r="D486" s="2"/>
      <c r="E486" s="6"/>
    </row>
    <row r="487" spans="1:5" s="5" customFormat="1" x14ac:dyDescent="0.2">
      <c r="A487" s="7"/>
      <c r="B487" s="7"/>
      <c r="D487" s="2"/>
      <c r="E487" s="6"/>
    </row>
    <row r="488" spans="1:5" s="5" customFormat="1" x14ac:dyDescent="0.2">
      <c r="A488" s="7"/>
      <c r="B488" s="7"/>
      <c r="D488" s="2"/>
      <c r="E488" s="6"/>
    </row>
    <row r="489" spans="1:5" s="5" customFormat="1" x14ac:dyDescent="0.2">
      <c r="A489" s="7"/>
      <c r="B489" s="7"/>
      <c r="D489" s="2"/>
      <c r="E489" s="6"/>
    </row>
    <row r="490" spans="1:5" s="5" customFormat="1" x14ac:dyDescent="0.2">
      <c r="A490" s="7"/>
      <c r="B490" s="7"/>
      <c r="D490" s="2"/>
      <c r="E490" s="6"/>
    </row>
    <row r="491" spans="1:5" s="5" customFormat="1" x14ac:dyDescent="0.2">
      <c r="A491" s="7"/>
      <c r="B491" s="7"/>
      <c r="D491" s="2"/>
      <c r="E491" s="6"/>
    </row>
    <row r="492" spans="1:5" s="5" customFormat="1" x14ac:dyDescent="0.2">
      <c r="A492" s="7"/>
      <c r="B492" s="7"/>
      <c r="D492" s="2"/>
      <c r="E492" s="6"/>
    </row>
    <row r="493" spans="1:5" s="5" customFormat="1" x14ac:dyDescent="0.2">
      <c r="A493" s="7"/>
      <c r="B493" s="7"/>
      <c r="D493" s="2"/>
      <c r="E493" s="6"/>
    </row>
    <row r="494" spans="1:5" s="5" customFormat="1" x14ac:dyDescent="0.2">
      <c r="A494" s="7"/>
      <c r="B494" s="7"/>
      <c r="D494" s="2"/>
      <c r="E494" s="6"/>
    </row>
    <row r="495" spans="1:5" s="5" customFormat="1" x14ac:dyDescent="0.2">
      <c r="A495" s="7"/>
      <c r="B495" s="7"/>
      <c r="D495" s="2"/>
      <c r="E495" s="6"/>
    </row>
    <row r="496" spans="1:5" s="5" customFormat="1" x14ac:dyDescent="0.2">
      <c r="A496" s="7"/>
      <c r="B496" s="7"/>
      <c r="D496" s="2"/>
      <c r="E496" s="6"/>
    </row>
    <row r="497" spans="1:5" s="5" customFormat="1" x14ac:dyDescent="0.2">
      <c r="A497" s="7"/>
      <c r="B497" s="7"/>
      <c r="D497" s="2"/>
      <c r="E497" s="6"/>
    </row>
    <row r="498" spans="1:5" s="5" customFormat="1" x14ac:dyDescent="0.2">
      <c r="A498" s="7"/>
      <c r="B498" s="7"/>
      <c r="D498" s="2"/>
      <c r="E498" s="6"/>
    </row>
    <row r="499" spans="1:5" s="5" customFormat="1" x14ac:dyDescent="0.2">
      <c r="A499" s="7"/>
      <c r="B499" s="7"/>
      <c r="D499" s="2"/>
      <c r="E499" s="6"/>
    </row>
    <row r="500" spans="1:5" s="5" customFormat="1" x14ac:dyDescent="0.2">
      <c r="A500" s="7"/>
      <c r="B500" s="7"/>
      <c r="D500" s="2"/>
      <c r="E500" s="6"/>
    </row>
    <row r="501" spans="1:5" s="5" customFormat="1" x14ac:dyDescent="0.2">
      <c r="A501" s="7"/>
      <c r="B501" s="7"/>
      <c r="D501" s="2"/>
      <c r="E501" s="6"/>
    </row>
    <row r="502" spans="1:5" s="5" customFormat="1" x14ac:dyDescent="0.2">
      <c r="A502" s="7"/>
      <c r="B502" s="7"/>
      <c r="D502" s="2"/>
      <c r="E502" s="6"/>
    </row>
    <row r="503" spans="1:5" s="5" customFormat="1" x14ac:dyDescent="0.2">
      <c r="A503" s="7"/>
      <c r="B503" s="7"/>
      <c r="D503" s="2"/>
      <c r="E503" s="6"/>
    </row>
    <row r="504" spans="1:5" s="5" customFormat="1" x14ac:dyDescent="0.2">
      <c r="A504" s="7"/>
      <c r="B504" s="7"/>
      <c r="D504" s="2"/>
      <c r="E504" s="6"/>
    </row>
    <row r="505" spans="1:5" s="5" customFormat="1" x14ac:dyDescent="0.2">
      <c r="A505" s="7"/>
      <c r="B505" s="7"/>
      <c r="D505" s="2"/>
      <c r="E505" s="6"/>
    </row>
    <row r="506" spans="1:5" s="5" customFormat="1" x14ac:dyDescent="0.2">
      <c r="A506" s="7"/>
      <c r="B506" s="7"/>
      <c r="D506" s="2"/>
      <c r="E506" s="6"/>
    </row>
    <row r="507" spans="1:5" s="5" customFormat="1" x14ac:dyDescent="0.2">
      <c r="A507" s="7"/>
      <c r="B507" s="7"/>
      <c r="D507" s="2"/>
      <c r="E507" s="6"/>
    </row>
    <row r="508" spans="1:5" s="5" customFormat="1" x14ac:dyDescent="0.2">
      <c r="A508" s="7"/>
      <c r="B508" s="7"/>
      <c r="D508" s="2"/>
      <c r="E508" s="6"/>
    </row>
    <row r="509" spans="1:5" s="5" customFormat="1" x14ac:dyDescent="0.2">
      <c r="A509" s="7"/>
      <c r="B509" s="7"/>
      <c r="D509" s="2"/>
      <c r="E509" s="6"/>
    </row>
    <row r="510" spans="1:5" s="5" customFormat="1" x14ac:dyDescent="0.2">
      <c r="A510" s="7"/>
      <c r="B510" s="7"/>
      <c r="D510" s="2"/>
      <c r="E510" s="6"/>
    </row>
    <row r="511" spans="1:5" s="5" customFormat="1" x14ac:dyDescent="0.2">
      <c r="A511" s="7"/>
      <c r="B511" s="7"/>
      <c r="D511" s="2"/>
      <c r="E511" s="6"/>
    </row>
    <row r="512" spans="1:5" s="5" customFormat="1" x14ac:dyDescent="0.2">
      <c r="A512" s="7"/>
      <c r="B512" s="7"/>
      <c r="D512" s="2"/>
      <c r="E512" s="6"/>
    </row>
    <row r="513" spans="1:5" s="5" customFormat="1" x14ac:dyDescent="0.2">
      <c r="A513" s="7"/>
      <c r="B513" s="7"/>
      <c r="D513" s="2"/>
      <c r="E513" s="6"/>
    </row>
    <row r="514" spans="1:5" s="5" customFormat="1" x14ac:dyDescent="0.2">
      <c r="A514" s="7"/>
      <c r="B514" s="7"/>
      <c r="D514" s="2"/>
      <c r="E514" s="6"/>
    </row>
    <row r="515" spans="1:5" s="5" customFormat="1" x14ac:dyDescent="0.2">
      <c r="A515" s="7"/>
      <c r="B515" s="7"/>
      <c r="D515" s="2"/>
      <c r="E515" s="6"/>
    </row>
    <row r="516" spans="1:5" s="5" customFormat="1" x14ac:dyDescent="0.2">
      <c r="A516" s="7"/>
      <c r="B516" s="7"/>
      <c r="D516" s="2"/>
      <c r="E516" s="6"/>
    </row>
    <row r="517" spans="1:5" s="5" customFormat="1" x14ac:dyDescent="0.2">
      <c r="A517" s="7"/>
      <c r="B517" s="7"/>
      <c r="D517" s="2"/>
      <c r="E517" s="6"/>
    </row>
    <row r="518" spans="1:5" s="5" customFormat="1" x14ac:dyDescent="0.2">
      <c r="A518" s="7"/>
      <c r="B518" s="7"/>
      <c r="D518" s="2"/>
      <c r="E518" s="6"/>
    </row>
    <row r="519" spans="1:5" s="5" customFormat="1" x14ac:dyDescent="0.2">
      <c r="A519" s="7"/>
      <c r="B519" s="7"/>
      <c r="D519" s="2"/>
      <c r="E519" s="6"/>
    </row>
    <row r="520" spans="1:5" s="5" customFormat="1" x14ac:dyDescent="0.2">
      <c r="A520" s="7"/>
      <c r="B520" s="7"/>
      <c r="D520" s="2"/>
      <c r="E520" s="6"/>
    </row>
    <row r="521" spans="1:5" s="5" customFormat="1" x14ac:dyDescent="0.2">
      <c r="A521" s="7"/>
      <c r="B521" s="7"/>
      <c r="D521" s="2"/>
      <c r="E521" s="6"/>
    </row>
    <row r="522" spans="1:5" s="5" customFormat="1" x14ac:dyDescent="0.2">
      <c r="A522" s="7"/>
      <c r="B522" s="7"/>
      <c r="D522" s="2"/>
      <c r="E522" s="6"/>
    </row>
    <row r="523" spans="1:5" s="5" customFormat="1" x14ac:dyDescent="0.2">
      <c r="A523" s="7"/>
      <c r="B523" s="7"/>
      <c r="D523" s="2"/>
      <c r="E523" s="6"/>
    </row>
    <row r="524" spans="1:5" s="5" customFormat="1" x14ac:dyDescent="0.2">
      <c r="A524" s="7"/>
      <c r="B524" s="7"/>
      <c r="D524" s="2"/>
      <c r="E524" s="6"/>
    </row>
    <row r="525" spans="1:5" s="5" customFormat="1" x14ac:dyDescent="0.2">
      <c r="A525" s="7"/>
      <c r="B525" s="7"/>
      <c r="D525" s="2"/>
      <c r="E525" s="6"/>
    </row>
    <row r="526" spans="1:5" s="5" customFormat="1" x14ac:dyDescent="0.2">
      <c r="A526" s="7"/>
      <c r="B526" s="7"/>
      <c r="D526" s="2"/>
      <c r="E526" s="6"/>
    </row>
    <row r="527" spans="1:5" s="5" customFormat="1" x14ac:dyDescent="0.2">
      <c r="A527" s="7"/>
      <c r="B527" s="7"/>
      <c r="D527" s="2"/>
      <c r="E527" s="6"/>
    </row>
    <row r="528" spans="1:5" x14ac:dyDescent="0.2">
      <c r="A528" s="7"/>
      <c r="B528" s="7"/>
      <c r="D528" s="2"/>
    </row>
    <row r="529" spans="1:12" x14ac:dyDescent="0.2">
      <c r="A529" s="7"/>
      <c r="B529" s="7"/>
      <c r="D529" s="2"/>
    </row>
    <row r="530" spans="1:12" x14ac:dyDescent="0.2">
      <c r="A530" s="7"/>
      <c r="B530" s="7"/>
      <c r="D530" s="2"/>
    </row>
    <row r="531" spans="1:12" x14ac:dyDescent="0.2">
      <c r="A531" s="7"/>
      <c r="B531" s="7"/>
      <c r="D531" s="2"/>
    </row>
    <row r="532" spans="1:12" x14ac:dyDescent="0.2">
      <c r="A532" s="7"/>
      <c r="B532" s="7"/>
      <c r="D532" s="2"/>
    </row>
    <row r="533" spans="1:12" x14ac:dyDescent="0.2">
      <c r="A533" s="7"/>
      <c r="B533" s="7"/>
      <c r="D533" s="2"/>
    </row>
    <row r="534" spans="1:12" x14ac:dyDescent="0.2">
      <c r="A534" s="7"/>
      <c r="B534" s="7"/>
      <c r="D534" s="2"/>
    </row>
    <row r="535" spans="1:12" x14ac:dyDescent="0.2">
      <c r="A535" s="7"/>
      <c r="B535" s="7"/>
      <c r="D535" s="2"/>
    </row>
    <row r="536" spans="1:12" x14ac:dyDescent="0.2">
      <c r="A536" s="7"/>
      <c r="B536" s="7"/>
      <c r="D536" s="2"/>
    </row>
    <row r="537" spans="1:12" x14ac:dyDescent="0.2">
      <c r="A537" s="7"/>
      <c r="B537" s="7"/>
      <c r="D537" s="2"/>
    </row>
    <row r="538" spans="1:12" x14ac:dyDescent="0.2">
      <c r="A538" s="7"/>
      <c r="B538" s="7"/>
      <c r="D538" s="2"/>
    </row>
    <row r="539" spans="1:12" x14ac:dyDescent="0.2">
      <c r="A539" s="7"/>
      <c r="B539" s="7"/>
      <c r="D539" s="2"/>
    </row>
    <row r="540" spans="1:12" x14ac:dyDescent="0.2">
      <c r="A540" s="7"/>
      <c r="B540" s="7"/>
      <c r="D540" s="2"/>
    </row>
    <row r="541" spans="1:12" x14ac:dyDescent="0.2">
      <c r="A541" s="7"/>
      <c r="B541" s="7"/>
      <c r="D541" s="2"/>
    </row>
    <row r="542" spans="1:12" x14ac:dyDescent="0.2">
      <c r="A542" s="7"/>
      <c r="B542" s="7"/>
      <c r="D542" s="2"/>
    </row>
    <row r="543" spans="1:12" s="6" customFormat="1" x14ac:dyDescent="0.2">
      <c r="A543" s="7"/>
      <c r="B543" s="7"/>
      <c r="C543" s="5"/>
      <c r="D543" s="2"/>
      <c r="F543" s="4"/>
      <c r="G543" s="4"/>
      <c r="H543" s="4"/>
      <c r="I543" s="4"/>
      <c r="J543" s="4"/>
      <c r="K543" s="4"/>
      <c r="L543" s="4"/>
    </row>
    <row r="544" spans="1:12" s="6" customFormat="1" x14ac:dyDescent="0.2">
      <c r="A544" s="7"/>
      <c r="B544" s="7"/>
      <c r="C544" s="5"/>
      <c r="D544" s="2"/>
      <c r="F544" s="4"/>
      <c r="G544" s="4"/>
      <c r="H544" s="4"/>
      <c r="I544" s="4"/>
      <c r="J544" s="4"/>
      <c r="K544" s="4"/>
      <c r="L544" s="4"/>
    </row>
    <row r="545" spans="1:12" s="6" customFormat="1" x14ac:dyDescent="0.2">
      <c r="A545" s="7"/>
      <c r="B545" s="7"/>
      <c r="C545" s="5"/>
      <c r="D545" s="2"/>
      <c r="F545" s="4"/>
      <c r="G545" s="4"/>
      <c r="H545" s="4"/>
      <c r="I545" s="4"/>
      <c r="J545" s="4"/>
      <c r="K545" s="4"/>
      <c r="L545" s="4"/>
    </row>
    <row r="546" spans="1:12" s="6" customFormat="1" x14ac:dyDescent="0.2">
      <c r="A546" s="7"/>
      <c r="B546" s="7"/>
      <c r="C546" s="5"/>
      <c r="D546" s="2"/>
      <c r="F546" s="4"/>
      <c r="G546" s="4"/>
      <c r="H546" s="4"/>
      <c r="I546" s="4"/>
      <c r="J546" s="4"/>
      <c r="K546" s="4"/>
      <c r="L546" s="4"/>
    </row>
    <row r="547" spans="1:12" s="6" customFormat="1" x14ac:dyDescent="0.2">
      <c r="A547" s="7"/>
      <c r="B547" s="7"/>
      <c r="C547" s="5"/>
      <c r="D547" s="2"/>
      <c r="F547" s="4"/>
      <c r="G547" s="4"/>
      <c r="H547" s="4"/>
      <c r="I547" s="4"/>
      <c r="J547" s="4"/>
      <c r="K547" s="4"/>
      <c r="L547" s="4"/>
    </row>
    <row r="548" spans="1:12" s="6" customFormat="1" x14ac:dyDescent="0.2">
      <c r="A548" s="7"/>
      <c r="B548" s="7"/>
      <c r="C548" s="5"/>
      <c r="D548" s="2"/>
      <c r="F548" s="4"/>
      <c r="G548" s="4"/>
      <c r="H548" s="4"/>
      <c r="I548" s="4"/>
      <c r="J548" s="4"/>
      <c r="K548" s="4"/>
      <c r="L548" s="4"/>
    </row>
    <row r="549" spans="1:12" s="6" customFormat="1" x14ac:dyDescent="0.2">
      <c r="A549" s="7"/>
      <c r="B549" s="7"/>
      <c r="C549" s="5"/>
      <c r="D549" s="2"/>
      <c r="F549" s="4"/>
      <c r="G549" s="4"/>
      <c r="H549" s="4"/>
      <c r="I549" s="4"/>
      <c r="J549" s="4"/>
      <c r="K549" s="4"/>
      <c r="L549" s="4"/>
    </row>
    <row r="550" spans="1:12" s="6" customFormat="1" x14ac:dyDescent="0.2">
      <c r="A550" s="7"/>
      <c r="B550" s="7"/>
      <c r="C550" s="5"/>
      <c r="D550" s="2"/>
      <c r="F550" s="4"/>
      <c r="G550" s="4"/>
      <c r="H550" s="4"/>
      <c r="I550" s="4"/>
      <c r="J550" s="4"/>
      <c r="K550" s="4"/>
      <c r="L550" s="4"/>
    </row>
    <row r="551" spans="1:12" s="6" customFormat="1" x14ac:dyDescent="0.2">
      <c r="A551" s="7"/>
      <c r="B551" s="7"/>
      <c r="C551" s="5"/>
      <c r="D551" s="2"/>
      <c r="F551" s="4"/>
      <c r="G551" s="4"/>
      <c r="H551" s="4"/>
      <c r="I551" s="4"/>
      <c r="J551" s="4"/>
      <c r="K551" s="4"/>
      <c r="L551" s="4"/>
    </row>
    <row r="552" spans="1:12" s="6" customFormat="1" x14ac:dyDescent="0.2">
      <c r="A552" s="7"/>
      <c r="B552" s="7"/>
      <c r="C552" s="5"/>
      <c r="D552" s="2"/>
      <c r="F552" s="4"/>
      <c r="G552" s="4"/>
      <c r="H552" s="4"/>
      <c r="I552" s="4"/>
      <c r="J552" s="4"/>
      <c r="K552" s="4"/>
      <c r="L552" s="4"/>
    </row>
    <row r="553" spans="1:12" s="6" customFormat="1" x14ac:dyDescent="0.2">
      <c r="A553" s="7"/>
      <c r="B553" s="7"/>
      <c r="C553" s="5"/>
      <c r="D553" s="2"/>
      <c r="F553" s="4"/>
      <c r="G553" s="4"/>
      <c r="H553" s="4"/>
      <c r="I553" s="4"/>
      <c r="J553" s="4"/>
      <c r="K553" s="4"/>
      <c r="L553" s="4"/>
    </row>
    <row r="554" spans="1:12" s="6" customFormat="1" x14ac:dyDescent="0.2">
      <c r="A554" s="7"/>
      <c r="B554" s="7"/>
      <c r="C554" s="5"/>
      <c r="D554" s="2"/>
      <c r="F554" s="4"/>
      <c r="G554" s="4"/>
      <c r="H554" s="4"/>
      <c r="I554" s="4"/>
      <c r="J554" s="4"/>
      <c r="K554" s="4"/>
      <c r="L554" s="4"/>
    </row>
    <row r="555" spans="1:12" s="6" customFormat="1" x14ac:dyDescent="0.2">
      <c r="A555" s="7"/>
      <c r="B555" s="7"/>
      <c r="C555" s="5"/>
      <c r="D555" s="2"/>
      <c r="F555" s="4"/>
      <c r="G555" s="4"/>
      <c r="H555" s="4"/>
      <c r="I555" s="4"/>
      <c r="J555" s="4"/>
      <c r="K555" s="4"/>
      <c r="L555" s="4"/>
    </row>
    <row r="556" spans="1:12" s="6" customFormat="1" x14ac:dyDescent="0.2">
      <c r="A556" s="7"/>
      <c r="B556" s="7"/>
      <c r="C556" s="5"/>
      <c r="D556" s="2"/>
      <c r="F556" s="4"/>
      <c r="G556" s="4"/>
      <c r="H556" s="4"/>
      <c r="I556" s="4"/>
      <c r="J556" s="4"/>
      <c r="K556" s="4"/>
      <c r="L556" s="4"/>
    </row>
    <row r="557" spans="1:12" s="6" customFormat="1" x14ac:dyDescent="0.2">
      <c r="A557" s="7"/>
      <c r="B557" s="7"/>
      <c r="C557" s="5"/>
      <c r="D557" s="2"/>
      <c r="F557" s="4"/>
      <c r="G557" s="4"/>
      <c r="H557" s="4"/>
      <c r="I557" s="4"/>
      <c r="J557" s="4"/>
      <c r="K557" s="4"/>
      <c r="L557" s="4"/>
    </row>
    <row r="558" spans="1:12" s="6" customFormat="1" x14ac:dyDescent="0.2">
      <c r="A558" s="7"/>
      <c r="B558" s="7"/>
      <c r="C558" s="5"/>
      <c r="D558" s="2"/>
      <c r="F558" s="4"/>
      <c r="G558" s="4"/>
      <c r="H558" s="4"/>
      <c r="I558" s="4"/>
      <c r="J558" s="4"/>
      <c r="K558" s="4"/>
      <c r="L558" s="4"/>
    </row>
    <row r="559" spans="1:12" s="6" customFormat="1" x14ac:dyDescent="0.2">
      <c r="A559" s="7"/>
      <c r="B559" s="7"/>
      <c r="C559" s="5"/>
      <c r="D559" s="2"/>
      <c r="F559" s="4"/>
      <c r="G559" s="4"/>
      <c r="H559" s="4"/>
      <c r="I559" s="4"/>
      <c r="J559" s="4"/>
      <c r="K559" s="4"/>
      <c r="L559" s="4"/>
    </row>
    <row r="560" spans="1:12" s="6" customFormat="1" x14ac:dyDescent="0.2">
      <c r="A560" s="7"/>
      <c r="B560" s="7"/>
      <c r="C560" s="5"/>
      <c r="D560" s="2"/>
      <c r="F560" s="4"/>
      <c r="G560" s="4"/>
      <c r="H560" s="4"/>
      <c r="I560" s="4"/>
      <c r="J560" s="4"/>
      <c r="K560" s="4"/>
      <c r="L560" s="4"/>
    </row>
    <row r="561" spans="1:12" s="6" customFormat="1" x14ac:dyDescent="0.2">
      <c r="A561" s="7"/>
      <c r="B561" s="7"/>
      <c r="C561" s="5"/>
      <c r="D561" s="2"/>
      <c r="F561" s="4"/>
      <c r="G561" s="4"/>
      <c r="H561" s="4"/>
      <c r="I561" s="4"/>
      <c r="J561" s="4"/>
      <c r="K561" s="4"/>
      <c r="L561" s="4"/>
    </row>
    <row r="562" spans="1:12" s="6" customFormat="1" x14ac:dyDescent="0.2">
      <c r="A562" s="7"/>
      <c r="B562" s="7"/>
      <c r="C562" s="5"/>
      <c r="D562" s="2"/>
      <c r="F562" s="4"/>
      <c r="G562" s="4"/>
      <c r="H562" s="4"/>
      <c r="I562" s="4"/>
      <c r="J562" s="4"/>
      <c r="K562" s="4"/>
      <c r="L562" s="4"/>
    </row>
    <row r="563" spans="1:12" s="6" customFormat="1" x14ac:dyDescent="0.2">
      <c r="A563" s="7"/>
      <c r="B563" s="7"/>
      <c r="C563" s="5"/>
      <c r="D563" s="4"/>
      <c r="F563" s="4"/>
      <c r="G563" s="4"/>
      <c r="H563" s="4"/>
      <c r="I563" s="4"/>
      <c r="J563" s="4"/>
      <c r="K563" s="4"/>
      <c r="L563" s="4"/>
    </row>
    <row r="564" spans="1:12" s="6" customFormat="1" x14ac:dyDescent="0.2">
      <c r="A564" s="7"/>
      <c r="B564" s="7"/>
      <c r="C564" s="5"/>
      <c r="D564" s="4"/>
      <c r="F564" s="4"/>
      <c r="G564" s="4"/>
      <c r="H564" s="4"/>
      <c r="I564" s="4"/>
      <c r="J564" s="4"/>
      <c r="K564" s="4"/>
      <c r="L564" s="4"/>
    </row>
    <row r="565" spans="1:12" s="6" customFormat="1" x14ac:dyDescent="0.2">
      <c r="A565" s="7"/>
      <c r="B565" s="7"/>
      <c r="C565" s="5"/>
      <c r="D565" s="4"/>
      <c r="F565" s="4"/>
      <c r="G565" s="4"/>
      <c r="H565" s="4"/>
      <c r="I565" s="4"/>
      <c r="J565" s="4"/>
      <c r="K565" s="4"/>
      <c r="L565" s="4"/>
    </row>
    <row r="566" spans="1:12" s="6" customFormat="1" x14ac:dyDescent="0.2">
      <c r="A566" s="7"/>
      <c r="B566" s="7"/>
      <c r="C566" s="5"/>
      <c r="D566" s="4"/>
      <c r="F566" s="4"/>
      <c r="G566" s="4"/>
      <c r="H566" s="4"/>
      <c r="I566" s="4"/>
      <c r="J566" s="4"/>
      <c r="K566" s="4"/>
      <c r="L566" s="4"/>
    </row>
    <row r="567" spans="1:12" s="6" customFormat="1" x14ac:dyDescent="0.2">
      <c r="A567" s="7"/>
      <c r="B567" s="7"/>
      <c r="C567" s="5"/>
      <c r="D567" s="4"/>
      <c r="F567" s="4"/>
      <c r="G567" s="4"/>
      <c r="H567" s="4"/>
      <c r="I567" s="4"/>
      <c r="J567" s="4"/>
      <c r="K567" s="4"/>
      <c r="L567" s="4"/>
    </row>
    <row r="568" spans="1:12" s="6" customFormat="1" x14ac:dyDescent="0.2">
      <c r="A568" s="7"/>
      <c r="B568" s="7"/>
      <c r="C568" s="5"/>
      <c r="D568" s="4"/>
      <c r="F568" s="4"/>
      <c r="G568" s="4"/>
      <c r="H568" s="4"/>
      <c r="I568" s="4"/>
      <c r="J568" s="4"/>
      <c r="K568" s="4"/>
      <c r="L568" s="4"/>
    </row>
    <row r="569" spans="1:12" s="6" customFormat="1" x14ac:dyDescent="0.2">
      <c r="A569" s="7"/>
      <c r="B569" s="7"/>
      <c r="C569" s="5"/>
      <c r="D569" s="4"/>
      <c r="F569" s="4"/>
      <c r="G569" s="4"/>
      <c r="H569" s="4"/>
      <c r="I569" s="4"/>
      <c r="J569" s="4"/>
      <c r="K569" s="4"/>
      <c r="L569" s="4"/>
    </row>
    <row r="570" spans="1:12" s="6" customFormat="1" x14ac:dyDescent="0.2">
      <c r="A570" s="7"/>
      <c r="B570" s="7"/>
      <c r="C570" s="5"/>
      <c r="D570" s="4"/>
      <c r="F570" s="4"/>
      <c r="G570" s="4"/>
      <c r="H570" s="4"/>
      <c r="I570" s="4"/>
      <c r="J570" s="4"/>
      <c r="K570" s="4"/>
      <c r="L570" s="4"/>
    </row>
    <row r="571" spans="1:12" s="6" customFormat="1" x14ac:dyDescent="0.2">
      <c r="A571" s="7"/>
      <c r="B571" s="7"/>
      <c r="C571" s="5"/>
      <c r="D571" s="4"/>
      <c r="F571" s="4"/>
      <c r="G571" s="4"/>
      <c r="H571" s="4"/>
      <c r="I571" s="4"/>
      <c r="J571" s="4"/>
      <c r="K571" s="4"/>
      <c r="L571" s="4"/>
    </row>
    <row r="572" spans="1:12" s="6" customFormat="1" x14ac:dyDescent="0.2">
      <c r="A572" s="7"/>
      <c r="B572" s="7"/>
      <c r="C572" s="5"/>
      <c r="D572" s="4"/>
      <c r="F572" s="4"/>
      <c r="G572" s="4"/>
      <c r="H572" s="4"/>
      <c r="I572" s="4"/>
      <c r="J572" s="4"/>
      <c r="K572" s="4"/>
      <c r="L572" s="4"/>
    </row>
    <row r="573" spans="1:12" s="6" customFormat="1" x14ac:dyDescent="0.2">
      <c r="A573" s="7"/>
      <c r="B573" s="7"/>
      <c r="C573" s="5"/>
      <c r="D573" s="4"/>
      <c r="F573" s="4"/>
      <c r="G573" s="4"/>
      <c r="H573" s="4"/>
      <c r="I573" s="4"/>
      <c r="J573" s="4"/>
      <c r="K573" s="4"/>
      <c r="L573" s="4"/>
    </row>
    <row r="574" spans="1:12" s="6" customFormat="1" x14ac:dyDescent="0.2">
      <c r="A574" s="7"/>
      <c r="B574" s="7"/>
      <c r="C574" s="5"/>
      <c r="D574" s="4"/>
      <c r="F574" s="4"/>
      <c r="G574" s="4"/>
      <c r="H574" s="4"/>
      <c r="I574" s="4"/>
      <c r="J574" s="4"/>
      <c r="K574" s="4"/>
      <c r="L574" s="4"/>
    </row>
    <row r="575" spans="1:12" s="5" customFormat="1" x14ac:dyDescent="0.2">
      <c r="A575" s="7"/>
      <c r="B575" s="7"/>
      <c r="D575" s="4"/>
      <c r="E575" s="6"/>
      <c r="F575" s="4"/>
      <c r="G575" s="4"/>
      <c r="H575" s="4"/>
      <c r="I575" s="4"/>
      <c r="J575" s="4"/>
      <c r="K575" s="4"/>
      <c r="L575" s="4"/>
    </row>
    <row r="576" spans="1:12" s="5" customFormat="1" x14ac:dyDescent="0.2">
      <c r="A576" s="7"/>
      <c r="B576" s="7"/>
      <c r="D576" s="4"/>
      <c r="E576" s="6"/>
      <c r="F576" s="4"/>
      <c r="G576" s="4"/>
      <c r="H576" s="4"/>
      <c r="I576" s="4"/>
      <c r="J576" s="4"/>
      <c r="K576" s="4"/>
      <c r="L576" s="4"/>
    </row>
    <row r="577" spans="1:12" s="5" customFormat="1" x14ac:dyDescent="0.2">
      <c r="A577" s="7"/>
      <c r="B577" s="7"/>
      <c r="D577" s="4"/>
      <c r="E577" s="6"/>
      <c r="F577" s="4"/>
      <c r="G577" s="4"/>
      <c r="H577" s="4"/>
      <c r="I577" s="4"/>
      <c r="J577" s="4"/>
      <c r="K577" s="4"/>
      <c r="L577" s="4"/>
    </row>
    <row r="578" spans="1:12" s="5" customFormat="1" x14ac:dyDescent="0.2">
      <c r="A578" s="7"/>
      <c r="B578" s="7"/>
      <c r="D578" s="4"/>
      <c r="E578" s="6"/>
      <c r="F578" s="4"/>
      <c r="G578" s="4"/>
      <c r="H578" s="4"/>
      <c r="I578" s="4"/>
      <c r="J578" s="4"/>
      <c r="K578" s="4"/>
      <c r="L578" s="4"/>
    </row>
    <row r="579" spans="1:12" s="5" customFormat="1" x14ac:dyDescent="0.2">
      <c r="A579" s="7"/>
      <c r="B579" s="7"/>
      <c r="D579" s="4"/>
      <c r="E579" s="6"/>
      <c r="F579" s="4"/>
      <c r="G579" s="4"/>
      <c r="H579" s="4"/>
      <c r="I579" s="4"/>
      <c r="J579" s="4"/>
      <c r="K579" s="4"/>
      <c r="L579" s="4"/>
    </row>
    <row r="580" spans="1:12" s="5" customFormat="1" x14ac:dyDescent="0.2">
      <c r="A580" s="7"/>
      <c r="B580" s="7"/>
      <c r="D580" s="4"/>
      <c r="E580" s="6"/>
      <c r="F580" s="4"/>
      <c r="G580" s="4"/>
      <c r="H580" s="4"/>
      <c r="I580" s="4"/>
      <c r="J580" s="4"/>
      <c r="K580" s="4"/>
      <c r="L580" s="4"/>
    </row>
    <row r="581" spans="1:12" s="5" customFormat="1" x14ac:dyDescent="0.2">
      <c r="A581" s="7"/>
      <c r="B581" s="7"/>
      <c r="D581" s="4"/>
      <c r="E581" s="6"/>
      <c r="F581" s="4"/>
      <c r="G581" s="4"/>
      <c r="H581" s="4"/>
      <c r="I581" s="4"/>
      <c r="J581" s="4"/>
      <c r="K581" s="4"/>
      <c r="L581" s="4"/>
    </row>
    <row r="582" spans="1:12" s="5" customFormat="1" x14ac:dyDescent="0.2">
      <c r="A582" s="7"/>
      <c r="B582" s="7"/>
      <c r="D582" s="4"/>
      <c r="E582" s="6"/>
      <c r="F582" s="4"/>
      <c r="G582" s="4"/>
      <c r="H582" s="4"/>
      <c r="I582" s="4"/>
      <c r="J582" s="4"/>
      <c r="K582" s="4"/>
      <c r="L582" s="4"/>
    </row>
    <row r="583" spans="1:12" s="5" customFormat="1" x14ac:dyDescent="0.2">
      <c r="A583" s="7"/>
      <c r="B583" s="7"/>
      <c r="D583" s="4"/>
      <c r="E583" s="6"/>
      <c r="F583" s="4"/>
      <c r="G583" s="4"/>
      <c r="H583" s="4"/>
      <c r="I583" s="4"/>
      <c r="J583" s="4"/>
      <c r="K583" s="4"/>
      <c r="L583" s="4"/>
    </row>
    <row r="584" spans="1:12" s="5" customFormat="1" x14ac:dyDescent="0.2">
      <c r="A584" s="7"/>
      <c r="B584" s="7"/>
      <c r="D584" s="4"/>
      <c r="E584" s="6"/>
      <c r="F584" s="4"/>
      <c r="G584" s="4"/>
      <c r="H584" s="4"/>
      <c r="I584" s="4"/>
      <c r="J584" s="4"/>
      <c r="K584" s="4"/>
      <c r="L584" s="4"/>
    </row>
    <row r="585" spans="1:12" s="5" customFormat="1" x14ac:dyDescent="0.2">
      <c r="A585" s="7"/>
      <c r="B585" s="7"/>
      <c r="D585" s="4"/>
      <c r="E585" s="6"/>
      <c r="F585" s="4"/>
      <c r="G585" s="4"/>
      <c r="H585" s="4"/>
      <c r="I585" s="4"/>
      <c r="J585" s="4"/>
      <c r="K585" s="4"/>
      <c r="L585" s="4"/>
    </row>
    <row r="586" spans="1:12" s="5" customFormat="1" x14ac:dyDescent="0.2">
      <c r="A586" s="7"/>
      <c r="B586" s="7"/>
      <c r="D586" s="4"/>
      <c r="E586" s="6"/>
      <c r="F586" s="4"/>
      <c r="G586" s="4"/>
      <c r="H586" s="4"/>
      <c r="I586" s="4"/>
      <c r="J586" s="4"/>
      <c r="K586" s="4"/>
      <c r="L586" s="4"/>
    </row>
    <row r="587" spans="1:12" s="5" customFormat="1" x14ac:dyDescent="0.2">
      <c r="A587" s="7"/>
      <c r="B587" s="7"/>
      <c r="D587" s="4"/>
      <c r="E587" s="6"/>
      <c r="F587" s="4"/>
      <c r="G587" s="4"/>
      <c r="H587" s="4"/>
      <c r="I587" s="4"/>
      <c r="J587" s="4"/>
      <c r="K587" s="4"/>
      <c r="L587" s="4"/>
    </row>
    <row r="588" spans="1:12" s="5" customFormat="1" x14ac:dyDescent="0.2">
      <c r="A588" s="7"/>
      <c r="B588" s="7"/>
      <c r="D588" s="4"/>
      <c r="E588" s="6"/>
      <c r="F588" s="4"/>
      <c r="G588" s="4"/>
      <c r="H588" s="4"/>
      <c r="I588" s="4"/>
      <c r="J588" s="4"/>
      <c r="K588" s="4"/>
      <c r="L588" s="4"/>
    </row>
    <row r="589" spans="1:12" s="5" customFormat="1" x14ac:dyDescent="0.2">
      <c r="A589" s="7"/>
      <c r="B589" s="7"/>
      <c r="D589" s="4"/>
      <c r="E589" s="6"/>
      <c r="F589" s="4"/>
      <c r="G589" s="4"/>
      <c r="H589" s="4"/>
      <c r="I589" s="4"/>
      <c r="J589" s="4"/>
      <c r="K589" s="4"/>
      <c r="L589" s="4"/>
    </row>
    <row r="590" spans="1:12" s="5" customFormat="1" x14ac:dyDescent="0.2">
      <c r="A590" s="7"/>
      <c r="B590" s="7"/>
      <c r="D590" s="4"/>
      <c r="E590" s="6"/>
      <c r="F590" s="4"/>
      <c r="G590" s="4"/>
      <c r="H590" s="4"/>
      <c r="I590" s="4"/>
      <c r="J590" s="4"/>
      <c r="K590" s="4"/>
      <c r="L590" s="4"/>
    </row>
    <row r="591" spans="1:12" s="5" customFormat="1" x14ac:dyDescent="0.2">
      <c r="A591" s="7"/>
      <c r="B591" s="7"/>
      <c r="D591" s="4"/>
      <c r="E591" s="6"/>
      <c r="F591" s="4"/>
      <c r="G591" s="4"/>
      <c r="H591" s="4"/>
      <c r="I591" s="4"/>
      <c r="J591" s="4"/>
      <c r="K591" s="4"/>
      <c r="L591" s="4"/>
    </row>
    <row r="592" spans="1:12" s="5" customFormat="1" x14ac:dyDescent="0.2">
      <c r="A592" s="7"/>
      <c r="B592" s="7"/>
      <c r="D592" s="4"/>
      <c r="E592" s="6"/>
      <c r="F592" s="4"/>
      <c r="G592" s="4"/>
      <c r="H592" s="4"/>
      <c r="I592" s="4"/>
      <c r="J592" s="4"/>
      <c r="K592" s="4"/>
      <c r="L592" s="4"/>
    </row>
    <row r="593" spans="1:12" s="5" customFormat="1" x14ac:dyDescent="0.2">
      <c r="A593" s="7"/>
      <c r="B593" s="7"/>
      <c r="D593" s="4"/>
      <c r="E593" s="6"/>
      <c r="F593" s="4"/>
      <c r="G593" s="4"/>
      <c r="H593" s="4"/>
      <c r="I593" s="4"/>
      <c r="J593" s="4"/>
      <c r="K593" s="4"/>
      <c r="L593" s="4"/>
    </row>
    <row r="594" spans="1:12" s="5" customFormat="1" x14ac:dyDescent="0.2">
      <c r="A594" s="7"/>
      <c r="B594" s="7"/>
      <c r="D594" s="4"/>
      <c r="E594" s="6"/>
      <c r="F594" s="4"/>
      <c r="G594" s="4"/>
      <c r="H594" s="4"/>
      <c r="I594" s="4"/>
      <c r="J594" s="4"/>
      <c r="K594" s="4"/>
      <c r="L594" s="4"/>
    </row>
    <row r="595" spans="1:12" s="5" customFormat="1" x14ac:dyDescent="0.2">
      <c r="A595" s="7"/>
      <c r="B595" s="7"/>
      <c r="D595" s="4"/>
      <c r="E595" s="6"/>
      <c r="F595" s="4"/>
      <c r="G595" s="4"/>
      <c r="H595" s="4"/>
      <c r="I595" s="4"/>
      <c r="J595" s="4"/>
      <c r="K595" s="4"/>
      <c r="L595" s="4"/>
    </row>
    <row r="596" spans="1:12" s="5" customFormat="1" x14ac:dyDescent="0.2">
      <c r="A596" s="7"/>
      <c r="B596" s="7"/>
      <c r="D596" s="4"/>
      <c r="E596" s="6"/>
      <c r="F596" s="4"/>
      <c r="G596" s="4"/>
      <c r="H596" s="4"/>
      <c r="I596" s="4"/>
      <c r="J596" s="4"/>
      <c r="K596" s="4"/>
      <c r="L596" s="4"/>
    </row>
    <row r="597" spans="1:12" s="5" customFormat="1" x14ac:dyDescent="0.2">
      <c r="A597" s="7"/>
      <c r="B597" s="7"/>
      <c r="D597" s="4"/>
      <c r="E597" s="6"/>
      <c r="F597" s="4"/>
      <c r="G597" s="4"/>
      <c r="H597" s="4"/>
      <c r="I597" s="4"/>
      <c r="J597" s="4"/>
      <c r="K597" s="4"/>
      <c r="L597" s="4"/>
    </row>
    <row r="598" spans="1:12" s="5" customFormat="1" x14ac:dyDescent="0.2">
      <c r="A598" s="7"/>
      <c r="B598" s="7"/>
      <c r="D598" s="4"/>
      <c r="E598" s="6"/>
      <c r="F598" s="4"/>
      <c r="G598" s="4"/>
      <c r="H598" s="4"/>
      <c r="I598" s="4"/>
      <c r="J598" s="4"/>
      <c r="K598" s="4"/>
      <c r="L598" s="4"/>
    </row>
    <row r="599" spans="1:12" s="5" customFormat="1" x14ac:dyDescent="0.2">
      <c r="A599" s="7"/>
      <c r="B599" s="7"/>
      <c r="D599" s="4"/>
      <c r="E599" s="6"/>
      <c r="F599" s="4"/>
      <c r="G599" s="4"/>
      <c r="H599" s="4"/>
      <c r="I599" s="4"/>
      <c r="J599" s="4"/>
      <c r="K599" s="4"/>
      <c r="L599" s="4"/>
    </row>
    <row r="600" spans="1:12" s="5" customFormat="1" x14ac:dyDescent="0.2">
      <c r="A600" s="7"/>
      <c r="B600" s="7"/>
      <c r="D600" s="4"/>
      <c r="E600" s="6"/>
      <c r="F600" s="4"/>
      <c r="G600" s="4"/>
      <c r="H600" s="4"/>
      <c r="I600" s="4"/>
      <c r="J600" s="4"/>
      <c r="K600" s="4"/>
      <c r="L600" s="4"/>
    </row>
    <row r="601" spans="1:12" s="5" customFormat="1" x14ac:dyDescent="0.2">
      <c r="A601" s="7"/>
      <c r="B601" s="7"/>
      <c r="D601" s="4"/>
      <c r="E601" s="6"/>
      <c r="F601" s="4"/>
      <c r="G601" s="4"/>
      <c r="H601" s="4"/>
      <c r="I601" s="4"/>
      <c r="J601" s="4"/>
      <c r="K601" s="4"/>
      <c r="L601" s="4"/>
    </row>
    <row r="602" spans="1:12" s="5" customFormat="1" x14ac:dyDescent="0.2">
      <c r="A602" s="7"/>
      <c r="B602" s="7"/>
      <c r="D602" s="4"/>
      <c r="E602" s="6"/>
      <c r="F602" s="4"/>
      <c r="G602" s="4"/>
      <c r="H602" s="4"/>
      <c r="I602" s="4"/>
      <c r="J602" s="4"/>
      <c r="K602" s="4"/>
      <c r="L602" s="4"/>
    </row>
    <row r="603" spans="1:12" s="5" customFormat="1" x14ac:dyDescent="0.2">
      <c r="A603" s="7"/>
      <c r="B603" s="7"/>
      <c r="D603" s="4"/>
      <c r="E603" s="6"/>
      <c r="F603" s="4"/>
      <c r="G603" s="4"/>
      <c r="H603" s="4"/>
      <c r="I603" s="4"/>
      <c r="J603" s="4"/>
      <c r="K603" s="4"/>
      <c r="L603" s="4"/>
    </row>
    <row r="604" spans="1:12" s="5" customFormat="1" x14ac:dyDescent="0.2">
      <c r="A604" s="7"/>
      <c r="B604" s="7"/>
      <c r="D604" s="4"/>
      <c r="E604" s="6"/>
      <c r="F604" s="4"/>
      <c r="G604" s="4"/>
      <c r="H604" s="4"/>
      <c r="I604" s="4"/>
      <c r="J604" s="4"/>
      <c r="K604" s="4"/>
      <c r="L604" s="4"/>
    </row>
    <row r="605" spans="1:12" s="5" customFormat="1" x14ac:dyDescent="0.2">
      <c r="A605" s="7"/>
      <c r="B605" s="7"/>
      <c r="D605" s="4"/>
      <c r="E605" s="6"/>
      <c r="F605" s="4"/>
      <c r="G605" s="4"/>
      <c r="H605" s="4"/>
      <c r="I605" s="4"/>
      <c r="J605" s="4"/>
      <c r="K605" s="4"/>
      <c r="L605" s="4"/>
    </row>
    <row r="606" spans="1:12" s="5" customFormat="1" x14ac:dyDescent="0.2">
      <c r="A606" s="7"/>
      <c r="B606" s="7"/>
      <c r="D606" s="4"/>
      <c r="E606" s="6"/>
      <c r="F606" s="4"/>
      <c r="G606" s="4"/>
      <c r="H606" s="4"/>
      <c r="I606" s="4"/>
      <c r="J606" s="4"/>
      <c r="K606" s="4"/>
      <c r="L606" s="4"/>
    </row>
    <row r="607" spans="1:12" s="5" customFormat="1" x14ac:dyDescent="0.2">
      <c r="A607" s="7"/>
      <c r="B607" s="7"/>
      <c r="D607" s="4"/>
      <c r="E607" s="6"/>
      <c r="F607" s="4"/>
      <c r="G607" s="4"/>
      <c r="H607" s="4"/>
      <c r="I607" s="4"/>
      <c r="J607" s="4"/>
      <c r="K607" s="4"/>
      <c r="L607" s="4"/>
    </row>
    <row r="608" spans="1:12" s="5" customFormat="1" x14ac:dyDescent="0.2">
      <c r="A608" s="7"/>
      <c r="B608" s="7"/>
      <c r="D608" s="4"/>
      <c r="E608" s="6"/>
      <c r="F608" s="4"/>
      <c r="G608" s="4"/>
      <c r="H608" s="4"/>
      <c r="I608" s="4"/>
      <c r="J608" s="4"/>
      <c r="K608" s="4"/>
      <c r="L608" s="4"/>
    </row>
    <row r="609" spans="1:12" s="5" customFormat="1" x14ac:dyDescent="0.2">
      <c r="A609" s="7"/>
      <c r="B609" s="7"/>
      <c r="D609" s="4"/>
      <c r="E609" s="6"/>
      <c r="F609" s="4"/>
      <c r="G609" s="4"/>
      <c r="H609" s="4"/>
      <c r="I609" s="4"/>
      <c r="J609" s="4"/>
      <c r="K609" s="4"/>
      <c r="L609" s="4"/>
    </row>
    <row r="610" spans="1:12" s="5" customFormat="1" x14ac:dyDescent="0.2">
      <c r="A610" s="7"/>
      <c r="B610" s="7"/>
      <c r="D610" s="4"/>
      <c r="E610" s="6"/>
      <c r="F610" s="4"/>
      <c r="G610" s="4"/>
      <c r="H610" s="4"/>
      <c r="I610" s="4"/>
      <c r="J610" s="4"/>
      <c r="K610" s="4"/>
      <c r="L610" s="4"/>
    </row>
    <row r="611" spans="1:12" s="5" customFormat="1" x14ac:dyDescent="0.2">
      <c r="A611" s="7"/>
      <c r="B611" s="7"/>
      <c r="D611" s="4"/>
      <c r="E611" s="6"/>
      <c r="F611" s="4"/>
      <c r="G611" s="4"/>
      <c r="H611" s="4"/>
      <c r="I611" s="4"/>
      <c r="J611" s="4"/>
      <c r="K611" s="4"/>
      <c r="L611" s="4"/>
    </row>
    <row r="612" spans="1:12" s="5" customFormat="1" x14ac:dyDescent="0.2">
      <c r="A612" s="7"/>
      <c r="B612" s="7"/>
      <c r="D612" s="4"/>
      <c r="E612" s="6"/>
      <c r="F612" s="4"/>
      <c r="G612" s="4"/>
      <c r="H612" s="4"/>
      <c r="I612" s="4"/>
      <c r="J612" s="4"/>
      <c r="K612" s="4"/>
      <c r="L612" s="4"/>
    </row>
    <row r="613" spans="1:12" s="5" customFormat="1" x14ac:dyDescent="0.2">
      <c r="A613" s="7"/>
      <c r="B613" s="7"/>
      <c r="D613" s="4"/>
      <c r="E613" s="6"/>
      <c r="F613" s="4"/>
      <c r="G613" s="4"/>
      <c r="H613" s="4"/>
      <c r="I613" s="4"/>
      <c r="J613" s="4"/>
      <c r="K613" s="4"/>
      <c r="L613" s="4"/>
    </row>
    <row r="614" spans="1:12" s="5" customFormat="1" x14ac:dyDescent="0.2">
      <c r="A614" s="7"/>
      <c r="B614" s="7"/>
      <c r="D614" s="4"/>
      <c r="E614" s="6"/>
      <c r="F614" s="4"/>
      <c r="G614" s="4"/>
      <c r="H614" s="4"/>
      <c r="I614" s="4"/>
      <c r="J614" s="4"/>
      <c r="K614" s="4"/>
      <c r="L614" s="4"/>
    </row>
    <row r="615" spans="1:12" s="5" customFormat="1" x14ac:dyDescent="0.2">
      <c r="A615" s="7"/>
      <c r="B615" s="7"/>
      <c r="D615" s="4"/>
      <c r="E615" s="6"/>
      <c r="F615" s="4"/>
      <c r="G615" s="4"/>
      <c r="H615" s="4"/>
      <c r="I615" s="4"/>
      <c r="J615" s="4"/>
      <c r="K615" s="4"/>
      <c r="L615" s="4"/>
    </row>
    <row r="616" spans="1:12" s="5" customFormat="1" x14ac:dyDescent="0.2">
      <c r="A616" s="7"/>
      <c r="B616" s="7"/>
      <c r="D616" s="4"/>
      <c r="E616" s="6"/>
      <c r="F616" s="4"/>
      <c r="G616" s="4"/>
      <c r="H616" s="4"/>
      <c r="I616" s="4"/>
      <c r="J616" s="4"/>
      <c r="K616" s="4"/>
      <c r="L616" s="4"/>
    </row>
    <row r="617" spans="1:12" s="5" customFormat="1" x14ac:dyDescent="0.2">
      <c r="A617" s="7"/>
      <c r="B617" s="7"/>
      <c r="D617" s="4"/>
      <c r="E617" s="6"/>
      <c r="F617" s="4"/>
      <c r="G617" s="4"/>
      <c r="H617" s="4"/>
      <c r="I617" s="4"/>
      <c r="J617" s="4"/>
      <c r="K617" s="4"/>
      <c r="L617" s="4"/>
    </row>
    <row r="618" spans="1:12" s="5" customFormat="1" x14ac:dyDescent="0.2">
      <c r="A618" s="7"/>
      <c r="B618" s="7"/>
      <c r="D618" s="4"/>
      <c r="E618" s="6"/>
      <c r="F618" s="4"/>
      <c r="G618" s="4"/>
      <c r="H618" s="4"/>
      <c r="I618" s="4"/>
      <c r="J618" s="4"/>
      <c r="K618" s="4"/>
      <c r="L618" s="4"/>
    </row>
    <row r="619" spans="1:12" s="5" customFormat="1" x14ac:dyDescent="0.2">
      <c r="A619" s="7"/>
      <c r="B619" s="7"/>
      <c r="D619" s="4"/>
      <c r="E619" s="6"/>
      <c r="F619" s="4"/>
      <c r="G619" s="4"/>
      <c r="H619" s="4"/>
      <c r="I619" s="4"/>
      <c r="J619" s="4"/>
      <c r="K619" s="4"/>
      <c r="L619" s="4"/>
    </row>
    <row r="620" spans="1:12" s="5" customFormat="1" x14ac:dyDescent="0.2">
      <c r="A620" s="7"/>
      <c r="B620" s="7"/>
      <c r="D620" s="4"/>
      <c r="E620" s="6"/>
      <c r="F620" s="4"/>
      <c r="G620" s="4"/>
      <c r="H620" s="4"/>
      <c r="I620" s="4"/>
      <c r="J620" s="4"/>
      <c r="K620" s="4"/>
      <c r="L620" s="4"/>
    </row>
    <row r="621" spans="1:12" s="5" customFormat="1" x14ac:dyDescent="0.2">
      <c r="A621" s="7"/>
      <c r="B621" s="7"/>
      <c r="D621" s="4"/>
      <c r="E621" s="6"/>
      <c r="F621" s="4"/>
      <c r="G621" s="4"/>
      <c r="H621" s="4"/>
      <c r="I621" s="4"/>
      <c r="J621" s="4"/>
      <c r="K621" s="4"/>
      <c r="L621" s="4"/>
    </row>
    <row r="622" spans="1:12" s="5" customFormat="1" x14ac:dyDescent="0.2">
      <c r="A622" s="7"/>
      <c r="B622" s="7"/>
      <c r="D622" s="4"/>
      <c r="E622" s="6"/>
      <c r="F622" s="4"/>
      <c r="G622" s="4"/>
      <c r="H622" s="4"/>
      <c r="I622" s="4"/>
      <c r="J622" s="4"/>
      <c r="K622" s="4"/>
      <c r="L622" s="4"/>
    </row>
    <row r="623" spans="1:12" s="5" customFormat="1" x14ac:dyDescent="0.2">
      <c r="A623" s="7"/>
      <c r="B623" s="7"/>
      <c r="D623" s="4"/>
      <c r="E623" s="6"/>
      <c r="F623" s="4"/>
      <c r="G623" s="4"/>
      <c r="H623" s="4"/>
      <c r="I623" s="4"/>
      <c r="J623" s="4"/>
      <c r="K623" s="4"/>
      <c r="L623" s="4"/>
    </row>
    <row r="624" spans="1:12" s="5" customFormat="1" x14ac:dyDescent="0.2">
      <c r="A624" s="7"/>
      <c r="B624" s="7"/>
      <c r="D624" s="4"/>
      <c r="E624" s="6"/>
      <c r="F624" s="4"/>
      <c r="G624" s="4"/>
      <c r="H624" s="4"/>
      <c r="I624" s="4"/>
      <c r="J624" s="4"/>
      <c r="K624" s="4"/>
      <c r="L624" s="4"/>
    </row>
    <row r="625" spans="1:12" s="5" customFormat="1" x14ac:dyDescent="0.2">
      <c r="A625" s="7"/>
      <c r="B625" s="7"/>
      <c r="D625" s="4"/>
      <c r="E625" s="6"/>
      <c r="F625" s="4"/>
      <c r="G625" s="4"/>
      <c r="H625" s="4"/>
      <c r="I625" s="4"/>
      <c r="J625" s="4"/>
      <c r="K625" s="4"/>
      <c r="L625" s="4"/>
    </row>
    <row r="626" spans="1:12" s="5" customFormat="1" x14ac:dyDescent="0.2">
      <c r="A626" s="7"/>
      <c r="B626" s="7"/>
      <c r="D626" s="4"/>
      <c r="E626" s="6"/>
      <c r="F626" s="4"/>
      <c r="G626" s="4"/>
      <c r="H626" s="4"/>
      <c r="I626" s="4"/>
      <c r="J626" s="4"/>
      <c r="K626" s="4"/>
      <c r="L626" s="4"/>
    </row>
    <row r="627" spans="1:12" s="5" customFormat="1" x14ac:dyDescent="0.2">
      <c r="A627" s="7"/>
      <c r="B627" s="7"/>
      <c r="D627" s="4"/>
      <c r="E627" s="6"/>
      <c r="F627" s="4"/>
      <c r="G627" s="4"/>
      <c r="H627" s="4"/>
      <c r="I627" s="4"/>
      <c r="J627" s="4"/>
      <c r="K627" s="4"/>
      <c r="L627" s="4"/>
    </row>
    <row r="628" spans="1:12" s="5" customFormat="1" x14ac:dyDescent="0.2">
      <c r="A628" s="7"/>
      <c r="B628" s="7"/>
      <c r="D628" s="4"/>
      <c r="E628" s="6"/>
      <c r="F628" s="4"/>
      <c r="G628" s="4"/>
      <c r="H628" s="4"/>
      <c r="I628" s="4"/>
      <c r="J628" s="4"/>
      <c r="K628" s="4"/>
      <c r="L628" s="4"/>
    </row>
    <row r="629" spans="1:12" s="5" customFormat="1" x14ac:dyDescent="0.2">
      <c r="A629" s="7"/>
      <c r="B629" s="7"/>
      <c r="D629" s="4"/>
      <c r="E629" s="6"/>
      <c r="F629" s="4"/>
      <c r="G629" s="4"/>
      <c r="H629" s="4"/>
      <c r="I629" s="4"/>
      <c r="J629" s="4"/>
      <c r="K629" s="4"/>
      <c r="L629" s="4"/>
    </row>
    <row r="630" spans="1:12" s="5" customFormat="1" x14ac:dyDescent="0.2">
      <c r="A630" s="7"/>
      <c r="B630" s="7"/>
      <c r="D630" s="4"/>
      <c r="E630" s="6"/>
      <c r="F630" s="4"/>
      <c r="G630" s="4"/>
      <c r="H630" s="4"/>
      <c r="I630" s="4"/>
      <c r="J630" s="4"/>
      <c r="K630" s="4"/>
      <c r="L630" s="4"/>
    </row>
    <row r="631" spans="1:12" s="5" customFormat="1" x14ac:dyDescent="0.2">
      <c r="A631" s="7"/>
      <c r="B631" s="7"/>
      <c r="D631" s="4"/>
      <c r="E631" s="6"/>
      <c r="F631" s="4"/>
      <c r="G631" s="4"/>
      <c r="H631" s="4"/>
      <c r="I631" s="4"/>
      <c r="J631" s="4"/>
      <c r="K631" s="4"/>
      <c r="L631" s="4"/>
    </row>
    <row r="632" spans="1:12" s="5" customFormat="1" x14ac:dyDescent="0.2">
      <c r="A632" s="7"/>
      <c r="B632" s="7"/>
      <c r="D632" s="4"/>
      <c r="E632" s="6"/>
      <c r="F632" s="4"/>
      <c r="G632" s="4"/>
      <c r="H632" s="4"/>
      <c r="I632" s="4"/>
      <c r="J632" s="4"/>
      <c r="K632" s="4"/>
      <c r="L632" s="4"/>
    </row>
    <row r="633" spans="1:12" s="5" customFormat="1" x14ac:dyDescent="0.2">
      <c r="A633" s="7"/>
      <c r="B633" s="7"/>
      <c r="D633" s="4"/>
      <c r="E633" s="6"/>
      <c r="F633" s="4"/>
      <c r="G633" s="4"/>
      <c r="H633" s="4"/>
      <c r="I633" s="4"/>
      <c r="J633" s="4"/>
      <c r="K633" s="4"/>
      <c r="L633" s="4"/>
    </row>
    <row r="634" spans="1:12" s="5" customFormat="1" x14ac:dyDescent="0.2">
      <c r="A634" s="7"/>
      <c r="B634" s="7"/>
      <c r="D634" s="4"/>
      <c r="E634" s="6"/>
      <c r="F634" s="4"/>
      <c r="G634" s="4"/>
      <c r="H634" s="4"/>
      <c r="I634" s="4"/>
      <c r="J634" s="4"/>
      <c r="K634" s="4"/>
      <c r="L634" s="4"/>
    </row>
    <row r="635" spans="1:12" s="5" customFormat="1" x14ac:dyDescent="0.2">
      <c r="A635" s="7"/>
      <c r="B635" s="7"/>
      <c r="D635" s="4"/>
      <c r="E635" s="6"/>
      <c r="F635" s="4"/>
      <c r="G635" s="4"/>
      <c r="H635" s="4"/>
      <c r="I635" s="4"/>
      <c r="J635" s="4"/>
      <c r="K635" s="4"/>
      <c r="L635" s="4"/>
    </row>
    <row r="636" spans="1:12" s="5" customFormat="1" x14ac:dyDescent="0.2">
      <c r="A636" s="7"/>
      <c r="B636" s="7"/>
      <c r="D636" s="4"/>
      <c r="E636" s="6"/>
      <c r="F636" s="4"/>
      <c r="G636" s="4"/>
      <c r="H636" s="4"/>
      <c r="I636" s="4"/>
      <c r="J636" s="4"/>
      <c r="K636" s="4"/>
      <c r="L636" s="4"/>
    </row>
    <row r="637" spans="1:12" s="5" customFormat="1" x14ac:dyDescent="0.2">
      <c r="A637" s="7"/>
      <c r="B637" s="7"/>
      <c r="D637" s="4"/>
      <c r="E637" s="6"/>
      <c r="F637" s="4"/>
      <c r="G637" s="4"/>
      <c r="H637" s="4"/>
      <c r="I637" s="4"/>
      <c r="J637" s="4"/>
      <c r="K637" s="4"/>
      <c r="L637" s="4"/>
    </row>
    <row r="638" spans="1:12" s="5" customFormat="1" x14ac:dyDescent="0.2">
      <c r="A638" s="7"/>
      <c r="B638" s="7"/>
      <c r="D638" s="4"/>
      <c r="E638" s="6"/>
      <c r="F638" s="4"/>
      <c r="G638" s="4"/>
      <c r="H638" s="4"/>
      <c r="I638" s="4"/>
      <c r="J638" s="4"/>
      <c r="K638" s="4"/>
      <c r="L638" s="4"/>
    </row>
    <row r="639" spans="1:12" s="5" customFormat="1" x14ac:dyDescent="0.2">
      <c r="A639" s="7"/>
      <c r="B639" s="7"/>
      <c r="D639" s="4"/>
      <c r="E639" s="6"/>
      <c r="F639" s="4"/>
      <c r="G639" s="4"/>
      <c r="H639" s="4"/>
      <c r="I639" s="4"/>
      <c r="J639" s="4"/>
      <c r="K639" s="4"/>
      <c r="L639" s="4"/>
    </row>
    <row r="640" spans="1:12" s="5" customFormat="1" x14ac:dyDescent="0.2">
      <c r="A640" s="7"/>
      <c r="B640" s="7"/>
      <c r="D640" s="4"/>
      <c r="E640" s="6"/>
      <c r="F640" s="4"/>
      <c r="G640" s="4"/>
      <c r="H640" s="4"/>
      <c r="I640" s="4"/>
      <c r="J640" s="4"/>
      <c r="K640" s="4"/>
      <c r="L640" s="4"/>
    </row>
    <row r="641" spans="1:12" s="5" customFormat="1" x14ac:dyDescent="0.2">
      <c r="A641" s="7"/>
      <c r="B641" s="7"/>
      <c r="D641" s="4"/>
      <c r="E641" s="6"/>
      <c r="F641" s="4"/>
      <c r="G641" s="4"/>
      <c r="H641" s="4"/>
      <c r="I641" s="4"/>
      <c r="J641" s="4"/>
      <c r="K641" s="4"/>
      <c r="L641" s="4"/>
    </row>
    <row r="642" spans="1:12" s="5" customFormat="1" x14ac:dyDescent="0.2">
      <c r="A642" s="7"/>
      <c r="B642" s="7"/>
      <c r="D642" s="4"/>
      <c r="E642" s="6"/>
      <c r="F642" s="4"/>
      <c r="G642" s="4"/>
      <c r="H642" s="4"/>
      <c r="I642" s="4"/>
      <c r="J642" s="4"/>
      <c r="K642" s="4"/>
      <c r="L642" s="4"/>
    </row>
    <row r="643" spans="1:12" s="5" customFormat="1" x14ac:dyDescent="0.2">
      <c r="A643" s="7"/>
      <c r="B643" s="7"/>
      <c r="D643" s="4"/>
      <c r="E643" s="6"/>
      <c r="F643" s="4"/>
      <c r="G643" s="4"/>
      <c r="H643" s="4"/>
      <c r="I643" s="4"/>
      <c r="J643" s="4"/>
      <c r="K643" s="4"/>
      <c r="L643" s="4"/>
    </row>
    <row r="644" spans="1:12" s="5" customFormat="1" x14ac:dyDescent="0.2">
      <c r="A644" s="7"/>
      <c r="B644" s="7"/>
      <c r="D644" s="4"/>
      <c r="E644" s="6"/>
      <c r="F644" s="4"/>
      <c r="G644" s="4"/>
      <c r="H644" s="4"/>
      <c r="I644" s="4"/>
      <c r="J644" s="4"/>
      <c r="K644" s="4"/>
      <c r="L644" s="4"/>
    </row>
    <row r="645" spans="1:12" s="5" customFormat="1" x14ac:dyDescent="0.2">
      <c r="A645" s="7"/>
      <c r="B645" s="7"/>
      <c r="D645" s="4"/>
      <c r="E645" s="6"/>
      <c r="F645" s="4"/>
      <c r="G645" s="4"/>
      <c r="H645" s="4"/>
      <c r="I645" s="4"/>
      <c r="J645" s="4"/>
      <c r="K645" s="4"/>
      <c r="L645" s="4"/>
    </row>
    <row r="646" spans="1:12" s="5" customFormat="1" x14ac:dyDescent="0.2">
      <c r="A646" s="7"/>
      <c r="B646" s="7"/>
      <c r="D646" s="4"/>
      <c r="E646" s="6"/>
      <c r="F646" s="4"/>
      <c r="G646" s="4"/>
      <c r="H646" s="4"/>
      <c r="I646" s="4"/>
      <c r="J646" s="4"/>
      <c r="K646" s="4"/>
      <c r="L646" s="4"/>
    </row>
    <row r="647" spans="1:12" s="5" customFormat="1" x14ac:dyDescent="0.2">
      <c r="A647" s="7"/>
      <c r="B647" s="7"/>
      <c r="D647" s="4"/>
      <c r="E647" s="6"/>
      <c r="F647" s="4"/>
      <c r="G647" s="4"/>
      <c r="H647" s="4"/>
      <c r="I647" s="4"/>
      <c r="J647" s="4"/>
      <c r="K647" s="4"/>
      <c r="L647" s="4"/>
    </row>
    <row r="648" spans="1:12" s="5" customFormat="1" x14ac:dyDescent="0.2">
      <c r="A648" s="7"/>
      <c r="B648" s="7"/>
      <c r="D648" s="4"/>
      <c r="E648" s="6"/>
      <c r="F648" s="4"/>
      <c r="G648" s="4"/>
      <c r="H648" s="4"/>
      <c r="I648" s="4"/>
      <c r="J648" s="4"/>
      <c r="K648" s="4"/>
      <c r="L648" s="4"/>
    </row>
    <row r="649" spans="1:12" s="5" customFormat="1" x14ac:dyDescent="0.2">
      <c r="A649" s="7"/>
      <c r="B649" s="7"/>
      <c r="D649" s="4"/>
      <c r="E649" s="6"/>
      <c r="F649" s="4"/>
      <c r="G649" s="4"/>
      <c r="H649" s="4"/>
      <c r="I649" s="4"/>
      <c r="J649" s="4"/>
      <c r="K649" s="4"/>
      <c r="L649" s="4"/>
    </row>
    <row r="650" spans="1:12" s="5" customFormat="1" x14ac:dyDescent="0.2">
      <c r="A650" s="7"/>
      <c r="B650" s="7"/>
      <c r="D650" s="4"/>
      <c r="E650" s="6"/>
      <c r="F650" s="4"/>
      <c r="G650" s="4"/>
      <c r="H650" s="4"/>
      <c r="I650" s="4"/>
      <c r="J650" s="4"/>
      <c r="K650" s="4"/>
      <c r="L650" s="4"/>
    </row>
    <row r="651" spans="1:12" s="5" customFormat="1" x14ac:dyDescent="0.2">
      <c r="A651" s="7"/>
      <c r="B651" s="7"/>
      <c r="D651" s="4"/>
      <c r="E651" s="6"/>
      <c r="F651" s="4"/>
      <c r="G651" s="4"/>
      <c r="H651" s="4"/>
      <c r="I651" s="4"/>
      <c r="J651" s="4"/>
      <c r="K651" s="4"/>
      <c r="L651" s="4"/>
    </row>
    <row r="652" spans="1:12" s="5" customFormat="1" x14ac:dyDescent="0.2">
      <c r="A652" s="7"/>
      <c r="B652" s="7"/>
      <c r="D652" s="4"/>
      <c r="E652" s="6"/>
      <c r="F652" s="4"/>
      <c r="G652" s="4"/>
      <c r="H652" s="4"/>
      <c r="I652" s="4"/>
      <c r="J652" s="4"/>
      <c r="K652" s="4"/>
      <c r="L652" s="4"/>
    </row>
    <row r="653" spans="1:12" s="5" customFormat="1" x14ac:dyDescent="0.2">
      <c r="A653" s="7"/>
      <c r="B653" s="7"/>
      <c r="D653" s="4"/>
      <c r="E653" s="6"/>
      <c r="F653" s="4"/>
      <c r="G653" s="4"/>
      <c r="H653" s="4"/>
      <c r="I653" s="4"/>
      <c r="J653" s="4"/>
      <c r="K653" s="4"/>
      <c r="L653" s="4"/>
    </row>
    <row r="654" spans="1:12" s="5" customFormat="1" x14ac:dyDescent="0.2">
      <c r="A654" s="7"/>
      <c r="B654" s="7"/>
      <c r="D654" s="4"/>
      <c r="E654" s="6"/>
      <c r="F654" s="4"/>
      <c r="G654" s="4"/>
      <c r="H654" s="4"/>
      <c r="I654" s="4"/>
      <c r="J654" s="4"/>
      <c r="K654" s="4"/>
      <c r="L654" s="4"/>
    </row>
    <row r="655" spans="1:12" s="5" customFormat="1" x14ac:dyDescent="0.2">
      <c r="A655" s="7"/>
      <c r="B655" s="7"/>
      <c r="D655" s="4"/>
      <c r="E655" s="6"/>
      <c r="F655" s="4"/>
      <c r="G655" s="4"/>
      <c r="H655" s="4"/>
      <c r="I655" s="4"/>
      <c r="J655" s="4"/>
      <c r="K655" s="4"/>
      <c r="L655" s="4"/>
    </row>
    <row r="656" spans="1:12" s="5" customFormat="1" x14ac:dyDescent="0.2">
      <c r="A656" s="7"/>
      <c r="B656" s="7"/>
      <c r="D656" s="4"/>
      <c r="E656" s="6"/>
      <c r="F656" s="4"/>
      <c r="G656" s="4"/>
      <c r="H656" s="4"/>
      <c r="I656" s="4"/>
      <c r="J656" s="4"/>
      <c r="K656" s="4"/>
      <c r="L656" s="4"/>
    </row>
    <row r="657" spans="1:12" s="5" customFormat="1" x14ac:dyDescent="0.2">
      <c r="A657" s="7"/>
      <c r="B657" s="7"/>
      <c r="D657" s="4"/>
      <c r="E657" s="6"/>
      <c r="F657" s="4"/>
      <c r="G657" s="4"/>
      <c r="H657" s="4"/>
      <c r="I657" s="4"/>
      <c r="J657" s="4"/>
      <c r="K657" s="4"/>
      <c r="L657" s="4"/>
    </row>
    <row r="658" spans="1:12" s="5" customFormat="1" x14ac:dyDescent="0.2">
      <c r="A658" s="7"/>
      <c r="B658" s="7"/>
      <c r="D658" s="4"/>
      <c r="E658" s="6"/>
      <c r="F658" s="4"/>
      <c r="G658" s="4"/>
      <c r="H658" s="4"/>
      <c r="I658" s="4"/>
      <c r="J658" s="4"/>
      <c r="K658" s="4"/>
      <c r="L658" s="4"/>
    </row>
    <row r="659" spans="1:12" s="5" customFormat="1" x14ac:dyDescent="0.2">
      <c r="A659" s="7"/>
      <c r="B659" s="7"/>
      <c r="D659" s="4"/>
      <c r="E659" s="6"/>
      <c r="F659" s="4"/>
      <c r="G659" s="4"/>
      <c r="H659" s="4"/>
      <c r="I659" s="4"/>
      <c r="J659" s="4"/>
      <c r="K659" s="4"/>
      <c r="L659" s="4"/>
    </row>
    <row r="660" spans="1:12" s="5" customFormat="1" x14ac:dyDescent="0.2">
      <c r="A660" s="7"/>
      <c r="B660" s="7"/>
      <c r="D660" s="4"/>
      <c r="E660" s="6"/>
      <c r="F660" s="4"/>
      <c r="G660" s="4"/>
      <c r="H660" s="4"/>
      <c r="I660" s="4"/>
      <c r="J660" s="4"/>
      <c r="K660" s="4"/>
      <c r="L660" s="4"/>
    </row>
    <row r="661" spans="1:12" s="5" customFormat="1" x14ac:dyDescent="0.2">
      <c r="A661" s="7"/>
      <c r="B661" s="7"/>
      <c r="D661" s="4"/>
      <c r="E661" s="6"/>
      <c r="F661" s="4"/>
      <c r="G661" s="4"/>
      <c r="H661" s="4"/>
      <c r="I661" s="4"/>
      <c r="J661" s="4"/>
      <c r="K661" s="4"/>
      <c r="L661" s="4"/>
    </row>
    <row r="662" spans="1:12" s="5" customFormat="1" x14ac:dyDescent="0.2">
      <c r="A662" s="7"/>
      <c r="B662" s="7"/>
      <c r="D662" s="4"/>
      <c r="E662" s="6"/>
      <c r="F662" s="4"/>
      <c r="G662" s="4"/>
      <c r="H662" s="4"/>
      <c r="I662" s="4"/>
      <c r="J662" s="4"/>
      <c r="K662" s="4"/>
      <c r="L662" s="4"/>
    </row>
    <row r="663" spans="1:12" s="5" customFormat="1" x14ac:dyDescent="0.2">
      <c r="A663" s="7"/>
      <c r="B663" s="7"/>
      <c r="D663" s="4"/>
      <c r="E663" s="6"/>
      <c r="F663" s="4"/>
      <c r="G663" s="4"/>
      <c r="H663" s="4"/>
      <c r="I663" s="4"/>
      <c r="J663" s="4"/>
      <c r="K663" s="4"/>
      <c r="L663" s="4"/>
    </row>
    <row r="664" spans="1:12" s="5" customFormat="1" x14ac:dyDescent="0.2">
      <c r="A664" s="7"/>
      <c r="B664" s="7"/>
      <c r="D664" s="4"/>
      <c r="E664" s="6"/>
      <c r="F664" s="4"/>
      <c r="G664" s="4"/>
      <c r="H664" s="4"/>
      <c r="I664" s="4"/>
      <c r="J664" s="4"/>
      <c r="K664" s="4"/>
      <c r="L664" s="4"/>
    </row>
    <row r="665" spans="1:12" s="5" customFormat="1" x14ac:dyDescent="0.2">
      <c r="A665" s="7"/>
      <c r="B665" s="7"/>
      <c r="D665" s="4"/>
      <c r="E665" s="6"/>
      <c r="F665" s="4"/>
      <c r="G665" s="4"/>
      <c r="H665" s="4"/>
      <c r="I665" s="4"/>
      <c r="J665" s="4"/>
      <c r="K665" s="4"/>
      <c r="L665" s="4"/>
    </row>
    <row r="666" spans="1:12" s="5" customFormat="1" x14ac:dyDescent="0.2">
      <c r="A666" s="7"/>
      <c r="B666" s="7"/>
      <c r="D666" s="4"/>
      <c r="E666" s="6"/>
      <c r="F666" s="4"/>
      <c r="G666" s="4"/>
      <c r="H666" s="4"/>
      <c r="I666" s="4"/>
      <c r="J666" s="4"/>
      <c r="K666" s="4"/>
      <c r="L666" s="4"/>
    </row>
    <row r="667" spans="1:12" s="5" customFormat="1" x14ac:dyDescent="0.2">
      <c r="A667" s="7"/>
      <c r="B667" s="7"/>
      <c r="D667" s="4"/>
      <c r="E667" s="6"/>
      <c r="F667" s="4"/>
      <c r="G667" s="4"/>
      <c r="H667" s="4"/>
      <c r="I667" s="4"/>
      <c r="J667" s="4"/>
      <c r="K667" s="4"/>
      <c r="L667" s="4"/>
    </row>
    <row r="668" spans="1:12" s="5" customFormat="1" x14ac:dyDescent="0.2">
      <c r="A668" s="7"/>
      <c r="B668" s="7"/>
      <c r="D668" s="4"/>
      <c r="E668" s="6"/>
      <c r="F668" s="4"/>
      <c r="G668" s="4"/>
      <c r="H668" s="4"/>
      <c r="I668" s="4"/>
      <c r="J668" s="4"/>
      <c r="K668" s="4"/>
      <c r="L668" s="4"/>
    </row>
    <row r="669" spans="1:12" s="5" customFormat="1" x14ac:dyDescent="0.2">
      <c r="A669" s="7"/>
      <c r="B669" s="7"/>
      <c r="D669" s="4"/>
      <c r="E669" s="6"/>
      <c r="F669" s="4"/>
      <c r="G669" s="4"/>
      <c r="H669" s="4"/>
      <c r="I669" s="4"/>
      <c r="J669" s="4"/>
      <c r="K669" s="4"/>
      <c r="L669" s="4"/>
    </row>
    <row r="670" spans="1:12" s="5" customFormat="1" x14ac:dyDescent="0.2">
      <c r="A670" s="7"/>
      <c r="B670" s="7"/>
      <c r="D670" s="4"/>
      <c r="E670" s="6"/>
      <c r="F670" s="4"/>
      <c r="G670" s="4"/>
      <c r="H670" s="4"/>
      <c r="I670" s="4"/>
      <c r="J670" s="4"/>
      <c r="K670" s="4"/>
      <c r="L670" s="4"/>
    </row>
    <row r="671" spans="1:12" s="5" customFormat="1" x14ac:dyDescent="0.2">
      <c r="A671" s="7"/>
      <c r="B671" s="7"/>
      <c r="D671" s="4"/>
      <c r="E671" s="6"/>
      <c r="F671" s="4"/>
      <c r="G671" s="4"/>
      <c r="H671" s="4"/>
      <c r="I671" s="4"/>
      <c r="J671" s="4"/>
      <c r="K671" s="4"/>
      <c r="L671" s="4"/>
    </row>
    <row r="672" spans="1:12" s="5" customFormat="1" x14ac:dyDescent="0.2">
      <c r="A672" s="7"/>
      <c r="B672" s="7"/>
      <c r="D672" s="4"/>
      <c r="E672" s="6"/>
      <c r="F672" s="4"/>
      <c r="G672" s="4"/>
      <c r="H672" s="4"/>
      <c r="I672" s="4"/>
      <c r="J672" s="4"/>
      <c r="K672" s="4"/>
      <c r="L672" s="4"/>
    </row>
    <row r="673" spans="1:12" s="5" customFormat="1" x14ac:dyDescent="0.2">
      <c r="A673" s="7"/>
      <c r="B673" s="7"/>
      <c r="D673" s="4"/>
      <c r="E673" s="6"/>
      <c r="F673" s="4"/>
      <c r="G673" s="4"/>
      <c r="H673" s="4"/>
      <c r="I673" s="4"/>
      <c r="J673" s="4"/>
      <c r="K673" s="4"/>
      <c r="L673" s="4"/>
    </row>
    <row r="674" spans="1:12" s="5" customFormat="1" x14ac:dyDescent="0.2">
      <c r="A674" s="7"/>
      <c r="B674" s="7"/>
      <c r="D674" s="4"/>
      <c r="E674" s="6"/>
      <c r="F674" s="4"/>
      <c r="G674" s="4"/>
      <c r="H674" s="4"/>
      <c r="I674" s="4"/>
      <c r="J674" s="4"/>
      <c r="K674" s="4"/>
      <c r="L674" s="4"/>
    </row>
    <row r="675" spans="1:12" s="5" customFormat="1" x14ac:dyDescent="0.2">
      <c r="A675" s="7"/>
      <c r="B675" s="7"/>
      <c r="D675" s="4"/>
      <c r="E675" s="6"/>
      <c r="F675" s="4"/>
      <c r="G675" s="4"/>
      <c r="H675" s="4"/>
      <c r="I675" s="4"/>
      <c r="J675" s="4"/>
      <c r="K675" s="4"/>
      <c r="L675" s="4"/>
    </row>
    <row r="676" spans="1:12" s="5" customFormat="1" x14ac:dyDescent="0.2">
      <c r="A676" s="7"/>
      <c r="B676" s="7"/>
      <c r="D676" s="4"/>
      <c r="E676" s="6"/>
      <c r="F676" s="4"/>
      <c r="G676" s="4"/>
      <c r="H676" s="4"/>
      <c r="I676" s="4"/>
      <c r="J676" s="4"/>
      <c r="K676" s="4"/>
      <c r="L676" s="4"/>
    </row>
    <row r="677" spans="1:12" s="5" customFormat="1" x14ac:dyDescent="0.2">
      <c r="A677" s="7"/>
      <c r="B677" s="7"/>
      <c r="D677" s="4"/>
      <c r="E677" s="6"/>
      <c r="F677" s="4"/>
      <c r="G677" s="4"/>
      <c r="H677" s="4"/>
      <c r="I677" s="4"/>
      <c r="J677" s="4"/>
      <c r="K677" s="4"/>
      <c r="L677" s="4"/>
    </row>
    <row r="678" spans="1:12" s="5" customFormat="1" x14ac:dyDescent="0.2">
      <c r="A678" s="7"/>
      <c r="B678" s="7"/>
      <c r="D678" s="4"/>
      <c r="E678" s="6"/>
      <c r="F678" s="4"/>
      <c r="G678" s="4"/>
      <c r="H678" s="4"/>
      <c r="I678" s="4"/>
      <c r="J678" s="4"/>
      <c r="K678" s="4"/>
      <c r="L678" s="4"/>
    </row>
    <row r="679" spans="1:12" s="5" customFormat="1" x14ac:dyDescent="0.2">
      <c r="A679" s="7"/>
      <c r="B679" s="7"/>
      <c r="D679" s="4"/>
      <c r="E679" s="6"/>
      <c r="F679" s="4"/>
      <c r="G679" s="4"/>
      <c r="H679" s="4"/>
      <c r="I679" s="4"/>
      <c r="J679" s="4"/>
      <c r="K679" s="4"/>
      <c r="L679" s="4"/>
    </row>
    <row r="680" spans="1:12" s="5" customFormat="1" x14ac:dyDescent="0.2">
      <c r="A680" s="7"/>
      <c r="B680" s="7"/>
      <c r="D680" s="4"/>
      <c r="E680" s="6"/>
      <c r="F680" s="4"/>
      <c r="G680" s="4"/>
      <c r="H680" s="4"/>
      <c r="I680" s="4"/>
      <c r="J680" s="4"/>
      <c r="K680" s="4"/>
      <c r="L680" s="4"/>
    </row>
    <row r="681" spans="1:12" s="5" customFormat="1" x14ac:dyDescent="0.2">
      <c r="A681" s="7"/>
      <c r="B681" s="7"/>
      <c r="D681" s="4"/>
      <c r="E681" s="6"/>
      <c r="F681" s="4"/>
      <c r="G681" s="4"/>
      <c r="H681" s="4"/>
      <c r="I681" s="4"/>
      <c r="J681" s="4"/>
      <c r="K681" s="4"/>
      <c r="L681" s="4"/>
    </row>
    <row r="682" spans="1:12" s="5" customFormat="1" x14ac:dyDescent="0.2">
      <c r="A682" s="7"/>
      <c r="B682" s="7"/>
      <c r="D682" s="4"/>
      <c r="E682" s="6"/>
      <c r="F682" s="4"/>
      <c r="G682" s="4"/>
      <c r="H682" s="4"/>
      <c r="I682" s="4"/>
      <c r="J682" s="4"/>
      <c r="K682" s="4"/>
      <c r="L682" s="4"/>
    </row>
    <row r="683" spans="1:12" s="5" customFormat="1" x14ac:dyDescent="0.2">
      <c r="A683" s="7"/>
      <c r="B683" s="7"/>
      <c r="D683" s="4"/>
      <c r="E683" s="6"/>
      <c r="F683" s="4"/>
      <c r="G683" s="4"/>
      <c r="H683" s="4"/>
      <c r="I683" s="4"/>
      <c r="J683" s="4"/>
      <c r="K683" s="4"/>
      <c r="L683" s="4"/>
    </row>
    <row r="684" spans="1:12" s="5" customFormat="1" x14ac:dyDescent="0.2">
      <c r="A684" s="7"/>
      <c r="B684" s="7"/>
      <c r="D684" s="4"/>
      <c r="E684" s="6"/>
      <c r="F684" s="4"/>
      <c r="G684" s="4"/>
      <c r="H684" s="4"/>
      <c r="I684" s="4"/>
      <c r="J684" s="4"/>
      <c r="K684" s="4"/>
      <c r="L684" s="4"/>
    </row>
    <row r="685" spans="1:12" s="5" customFormat="1" x14ac:dyDescent="0.2">
      <c r="A685" s="7"/>
      <c r="B685" s="7"/>
      <c r="D685" s="4"/>
      <c r="E685" s="6"/>
      <c r="F685" s="4"/>
      <c r="G685" s="4"/>
      <c r="H685" s="4"/>
      <c r="I685" s="4"/>
      <c r="J685" s="4"/>
      <c r="K685" s="4"/>
      <c r="L685" s="4"/>
    </row>
    <row r="686" spans="1:12" s="5" customFormat="1" x14ac:dyDescent="0.2">
      <c r="A686" s="7"/>
      <c r="B686" s="7"/>
      <c r="D686" s="4"/>
      <c r="E686" s="6"/>
      <c r="F686" s="4"/>
      <c r="G686" s="4"/>
      <c r="H686" s="4"/>
      <c r="I686" s="4"/>
      <c r="J686" s="4"/>
      <c r="K686" s="4"/>
      <c r="L686" s="4"/>
    </row>
    <row r="687" spans="1:12" s="5" customFormat="1" x14ac:dyDescent="0.2">
      <c r="A687" s="7"/>
      <c r="B687" s="7"/>
      <c r="D687" s="4"/>
      <c r="E687" s="6"/>
      <c r="F687" s="4"/>
      <c r="G687" s="4"/>
      <c r="H687" s="4"/>
      <c r="I687" s="4"/>
      <c r="J687" s="4"/>
      <c r="K687" s="4"/>
      <c r="L687" s="4"/>
    </row>
    <row r="688" spans="1:12" s="5" customFormat="1" x14ac:dyDescent="0.2">
      <c r="A688" s="7"/>
      <c r="B688" s="7"/>
      <c r="D688" s="4"/>
      <c r="E688" s="6"/>
      <c r="F688" s="4"/>
      <c r="G688" s="4"/>
      <c r="H688" s="4"/>
      <c r="I688" s="4"/>
      <c r="J688" s="4"/>
      <c r="K688" s="4"/>
      <c r="L688" s="4"/>
    </row>
    <row r="689" spans="1:12" s="5" customFormat="1" x14ac:dyDescent="0.2">
      <c r="A689" s="7"/>
      <c r="B689" s="7"/>
      <c r="D689" s="4"/>
      <c r="E689" s="6"/>
      <c r="F689" s="4"/>
      <c r="G689" s="4"/>
      <c r="H689" s="4"/>
      <c r="I689" s="4"/>
      <c r="J689" s="4"/>
      <c r="K689" s="4"/>
      <c r="L689" s="4"/>
    </row>
    <row r="690" spans="1:12" s="5" customFormat="1" x14ac:dyDescent="0.2">
      <c r="A690" s="7"/>
      <c r="B690" s="7"/>
      <c r="D690" s="4"/>
      <c r="E690" s="6"/>
      <c r="F690" s="4"/>
      <c r="G690" s="4"/>
      <c r="H690" s="4"/>
      <c r="I690" s="4"/>
      <c r="J690" s="4"/>
      <c r="K690" s="4"/>
      <c r="L690" s="4"/>
    </row>
    <row r="691" spans="1:12" s="5" customFormat="1" x14ac:dyDescent="0.2">
      <c r="A691" s="7"/>
      <c r="B691" s="7"/>
      <c r="D691" s="4"/>
      <c r="E691" s="6"/>
      <c r="F691" s="4"/>
      <c r="G691" s="4"/>
      <c r="H691" s="4"/>
      <c r="I691" s="4"/>
      <c r="J691" s="4"/>
      <c r="K691" s="4"/>
      <c r="L691" s="4"/>
    </row>
    <row r="692" spans="1:12" s="5" customFormat="1" x14ac:dyDescent="0.2">
      <c r="A692" s="7"/>
      <c r="B692" s="7"/>
      <c r="D692" s="4"/>
      <c r="E692" s="6"/>
      <c r="F692" s="4"/>
      <c r="G692" s="4"/>
      <c r="H692" s="4"/>
      <c r="I692" s="4"/>
      <c r="J692" s="4"/>
      <c r="K692" s="4"/>
      <c r="L692" s="4"/>
    </row>
    <row r="693" spans="1:12" s="5" customFormat="1" x14ac:dyDescent="0.2">
      <c r="A693" s="7"/>
      <c r="B693" s="7"/>
      <c r="D693" s="4"/>
      <c r="E693" s="6"/>
      <c r="F693" s="4"/>
      <c r="G693" s="4"/>
      <c r="H693" s="4"/>
      <c r="I693" s="4"/>
      <c r="J693" s="4"/>
      <c r="K693" s="4"/>
      <c r="L693" s="4"/>
    </row>
    <row r="694" spans="1:12" s="5" customFormat="1" x14ac:dyDescent="0.2">
      <c r="A694" s="7"/>
      <c r="B694" s="7"/>
      <c r="D694" s="4"/>
      <c r="E694" s="6"/>
      <c r="F694" s="4"/>
      <c r="G694" s="4"/>
      <c r="H694" s="4"/>
      <c r="I694" s="4"/>
      <c r="J694" s="4"/>
      <c r="K694" s="4"/>
      <c r="L694" s="4"/>
    </row>
    <row r="695" spans="1:12" s="5" customFormat="1" x14ac:dyDescent="0.2">
      <c r="A695" s="7"/>
      <c r="B695" s="7"/>
      <c r="D695" s="4"/>
      <c r="E695" s="6"/>
      <c r="F695" s="4"/>
      <c r="G695" s="4"/>
      <c r="H695" s="4"/>
      <c r="I695" s="4"/>
      <c r="J695" s="4"/>
      <c r="K695" s="4"/>
      <c r="L695" s="4"/>
    </row>
    <row r="696" spans="1:12" s="5" customFormat="1" x14ac:dyDescent="0.2">
      <c r="A696" s="7"/>
      <c r="B696" s="7"/>
      <c r="D696" s="4"/>
      <c r="E696" s="6"/>
      <c r="F696" s="4"/>
      <c r="G696" s="4"/>
      <c r="H696" s="4"/>
      <c r="I696" s="4"/>
      <c r="J696" s="4"/>
      <c r="K696" s="4"/>
      <c r="L696" s="4"/>
    </row>
    <row r="697" spans="1:12" s="5" customFormat="1" x14ac:dyDescent="0.2">
      <c r="A697" s="7"/>
      <c r="B697" s="7"/>
      <c r="D697" s="4"/>
      <c r="E697" s="6"/>
      <c r="F697" s="4"/>
      <c r="G697" s="4"/>
      <c r="H697" s="4"/>
      <c r="I697" s="4"/>
      <c r="J697" s="4"/>
      <c r="K697" s="4"/>
      <c r="L697" s="4"/>
    </row>
    <row r="698" spans="1:12" s="5" customFormat="1" x14ac:dyDescent="0.2">
      <c r="A698" s="7"/>
      <c r="B698" s="7"/>
      <c r="D698" s="4"/>
      <c r="E698" s="6"/>
      <c r="F698" s="4"/>
      <c r="G698" s="4"/>
      <c r="H698" s="4"/>
      <c r="I698" s="4"/>
      <c r="J698" s="4"/>
      <c r="K698" s="4"/>
      <c r="L698" s="4"/>
    </row>
    <row r="699" spans="1:12" s="5" customFormat="1" x14ac:dyDescent="0.2">
      <c r="A699" s="7"/>
      <c r="B699" s="7"/>
      <c r="D699" s="4"/>
      <c r="E699" s="6"/>
      <c r="F699" s="4"/>
      <c r="G699" s="4"/>
      <c r="H699" s="4"/>
      <c r="I699" s="4"/>
      <c r="J699" s="4"/>
      <c r="K699" s="4"/>
      <c r="L699" s="4"/>
    </row>
    <row r="700" spans="1:12" s="5" customFormat="1" x14ac:dyDescent="0.2">
      <c r="A700" s="7"/>
      <c r="B700" s="7"/>
      <c r="D700" s="4"/>
      <c r="E700" s="6"/>
      <c r="F700" s="4"/>
      <c r="G700" s="4"/>
      <c r="H700" s="4"/>
      <c r="I700" s="4"/>
      <c r="J700" s="4"/>
      <c r="K700" s="4"/>
      <c r="L700" s="4"/>
    </row>
    <row r="701" spans="1:12" s="5" customFormat="1" x14ac:dyDescent="0.2">
      <c r="A701" s="7"/>
      <c r="B701" s="7"/>
      <c r="D701" s="4"/>
      <c r="E701" s="6"/>
      <c r="F701" s="4"/>
      <c r="G701" s="4"/>
      <c r="H701" s="4"/>
      <c r="I701" s="4"/>
      <c r="J701" s="4"/>
      <c r="K701" s="4"/>
      <c r="L701" s="4"/>
    </row>
    <row r="702" spans="1:12" s="5" customFormat="1" x14ac:dyDescent="0.2">
      <c r="A702" s="7"/>
      <c r="B702" s="7"/>
      <c r="D702" s="4"/>
      <c r="E702" s="6"/>
      <c r="F702" s="4"/>
      <c r="G702" s="4"/>
      <c r="H702" s="4"/>
      <c r="I702" s="4"/>
      <c r="J702" s="4"/>
      <c r="K702" s="4"/>
      <c r="L702" s="4"/>
    </row>
    <row r="703" spans="1:12" s="5" customFormat="1" x14ac:dyDescent="0.2">
      <c r="A703" s="7"/>
      <c r="B703" s="7"/>
      <c r="D703" s="4"/>
      <c r="E703" s="6"/>
      <c r="F703" s="4"/>
      <c r="G703" s="4"/>
      <c r="H703" s="4"/>
      <c r="I703" s="4"/>
      <c r="J703" s="4"/>
      <c r="K703" s="4"/>
      <c r="L703" s="4"/>
    </row>
    <row r="704" spans="1:12" s="5" customFormat="1" x14ac:dyDescent="0.2">
      <c r="A704" s="7"/>
      <c r="B704" s="7"/>
      <c r="D704" s="4"/>
      <c r="E704" s="6"/>
      <c r="F704" s="4"/>
      <c r="G704" s="4"/>
      <c r="H704" s="4"/>
      <c r="I704" s="4"/>
      <c r="J704" s="4"/>
      <c r="K704" s="4"/>
      <c r="L704" s="4"/>
    </row>
    <row r="705" spans="1:12" s="5" customFormat="1" x14ac:dyDescent="0.2">
      <c r="A705" s="7"/>
      <c r="B705" s="7"/>
      <c r="D705" s="4"/>
      <c r="E705" s="6"/>
      <c r="F705" s="4"/>
      <c r="G705" s="4"/>
      <c r="H705" s="4"/>
      <c r="I705" s="4"/>
      <c r="J705" s="4"/>
      <c r="K705" s="4"/>
      <c r="L705" s="4"/>
    </row>
    <row r="706" spans="1:12" s="5" customFormat="1" x14ac:dyDescent="0.2">
      <c r="A706" s="7"/>
      <c r="B706" s="7"/>
      <c r="D706" s="4"/>
      <c r="E706" s="6"/>
      <c r="F706" s="4"/>
      <c r="G706" s="4"/>
      <c r="H706" s="4"/>
      <c r="I706" s="4"/>
      <c r="J706" s="4"/>
      <c r="K706" s="4"/>
      <c r="L706" s="4"/>
    </row>
    <row r="707" spans="1:12" s="5" customFormat="1" x14ac:dyDescent="0.2">
      <c r="A707" s="7"/>
      <c r="B707" s="7"/>
      <c r="D707" s="4"/>
      <c r="E707" s="6"/>
      <c r="F707" s="4"/>
      <c r="G707" s="4"/>
      <c r="H707" s="4"/>
      <c r="I707" s="4"/>
      <c r="J707" s="4"/>
      <c r="K707" s="4"/>
      <c r="L707" s="4"/>
    </row>
    <row r="708" spans="1:12" s="5" customFormat="1" x14ac:dyDescent="0.2">
      <c r="A708" s="7"/>
      <c r="B708" s="7"/>
      <c r="D708" s="4"/>
      <c r="E708" s="6"/>
      <c r="F708" s="4"/>
      <c r="G708" s="4"/>
      <c r="H708" s="4"/>
      <c r="I708" s="4"/>
      <c r="J708" s="4"/>
      <c r="K708" s="4"/>
      <c r="L708" s="4"/>
    </row>
    <row r="709" spans="1:12" s="5" customFormat="1" x14ac:dyDescent="0.2">
      <c r="A709" s="7"/>
      <c r="B709" s="7"/>
      <c r="D709" s="4"/>
      <c r="E709" s="6"/>
      <c r="F709" s="4"/>
      <c r="G709" s="4"/>
      <c r="H709" s="4"/>
      <c r="I709" s="4"/>
      <c r="J709" s="4"/>
      <c r="K709" s="4"/>
      <c r="L709" s="4"/>
    </row>
    <row r="710" spans="1:12" s="5" customFormat="1" x14ac:dyDescent="0.2">
      <c r="A710" s="7"/>
      <c r="B710" s="7"/>
      <c r="D710" s="4"/>
      <c r="E710" s="6"/>
      <c r="F710" s="4"/>
      <c r="G710" s="4"/>
      <c r="H710" s="4"/>
      <c r="I710" s="4"/>
      <c r="J710" s="4"/>
      <c r="K710" s="4"/>
      <c r="L710" s="4"/>
    </row>
    <row r="711" spans="1:12" s="5" customFormat="1" x14ac:dyDescent="0.2">
      <c r="A711" s="7"/>
      <c r="B711" s="7"/>
      <c r="D711" s="4"/>
      <c r="E711" s="6"/>
      <c r="F711" s="4"/>
      <c r="G711" s="4"/>
      <c r="H711" s="4"/>
      <c r="I711" s="4"/>
      <c r="J711" s="4"/>
      <c r="K711" s="4"/>
      <c r="L711" s="4"/>
    </row>
    <row r="712" spans="1:12" s="5" customFormat="1" x14ac:dyDescent="0.2">
      <c r="A712" s="7"/>
      <c r="B712" s="7"/>
      <c r="D712" s="4"/>
      <c r="E712" s="6"/>
      <c r="F712" s="4"/>
      <c r="G712" s="4"/>
      <c r="H712" s="4"/>
      <c r="I712" s="4"/>
      <c r="J712" s="4"/>
      <c r="K712" s="4"/>
      <c r="L712" s="4"/>
    </row>
    <row r="713" spans="1:12" s="5" customFormat="1" x14ac:dyDescent="0.2">
      <c r="A713" s="7"/>
      <c r="B713" s="7"/>
      <c r="D713" s="4"/>
      <c r="E713" s="6"/>
      <c r="F713" s="4"/>
      <c r="G713" s="4"/>
      <c r="H713" s="4"/>
      <c r="I713" s="4"/>
      <c r="J713" s="4"/>
      <c r="K713" s="4"/>
      <c r="L713" s="4"/>
    </row>
    <row r="714" spans="1:12" s="5" customFormat="1" x14ac:dyDescent="0.2">
      <c r="A714" s="7"/>
      <c r="B714" s="7"/>
      <c r="D714" s="4"/>
      <c r="E714" s="6"/>
      <c r="F714" s="4"/>
      <c r="G714" s="4"/>
      <c r="H714" s="4"/>
      <c r="I714" s="4"/>
      <c r="J714" s="4"/>
      <c r="K714" s="4"/>
      <c r="L714" s="4"/>
    </row>
    <row r="715" spans="1:12" s="5" customFormat="1" x14ac:dyDescent="0.2">
      <c r="A715" s="7"/>
      <c r="B715" s="7"/>
      <c r="D715" s="4"/>
      <c r="E715" s="6"/>
      <c r="F715" s="4"/>
      <c r="G715" s="4"/>
      <c r="H715" s="4"/>
      <c r="I715" s="4"/>
      <c r="J715" s="4"/>
      <c r="K715" s="4"/>
      <c r="L715" s="4"/>
    </row>
    <row r="716" spans="1:12" s="5" customFormat="1" x14ac:dyDescent="0.2">
      <c r="A716" s="7"/>
      <c r="B716" s="7"/>
      <c r="D716" s="4"/>
      <c r="E716" s="6"/>
      <c r="F716" s="4"/>
      <c r="G716" s="4"/>
      <c r="H716" s="4"/>
      <c r="I716" s="4"/>
      <c r="J716" s="4"/>
      <c r="K716" s="4"/>
      <c r="L716" s="4"/>
    </row>
    <row r="717" spans="1:12" s="5" customFormat="1" x14ac:dyDescent="0.2">
      <c r="A717" s="7"/>
      <c r="B717" s="7"/>
      <c r="D717" s="4"/>
      <c r="E717" s="6"/>
      <c r="F717" s="4"/>
      <c r="G717" s="4"/>
      <c r="H717" s="4"/>
      <c r="I717" s="4"/>
      <c r="J717" s="4"/>
      <c r="K717" s="4"/>
      <c r="L717" s="4"/>
    </row>
    <row r="718" spans="1:12" s="5" customFormat="1" x14ac:dyDescent="0.2">
      <c r="A718" s="7"/>
      <c r="B718" s="7"/>
      <c r="D718" s="4"/>
      <c r="E718" s="6"/>
      <c r="F718" s="4"/>
      <c r="G718" s="4"/>
      <c r="H718" s="4"/>
      <c r="I718" s="4"/>
      <c r="J718" s="4"/>
      <c r="K718" s="4"/>
      <c r="L718" s="4"/>
    </row>
    <row r="719" spans="1:12" s="5" customFormat="1" x14ac:dyDescent="0.2">
      <c r="A719" s="7"/>
      <c r="B719" s="7"/>
      <c r="D719" s="4"/>
      <c r="E719" s="6"/>
      <c r="F719" s="4"/>
      <c r="G719" s="4"/>
      <c r="H719" s="4"/>
      <c r="I719" s="4"/>
      <c r="J719" s="4"/>
      <c r="K719" s="4"/>
      <c r="L719" s="4"/>
    </row>
    <row r="720" spans="1:12" s="5" customFormat="1" x14ac:dyDescent="0.2">
      <c r="A720" s="7"/>
      <c r="B720" s="7"/>
      <c r="D720" s="4"/>
      <c r="E720" s="6"/>
      <c r="F720" s="4"/>
      <c r="G720" s="4"/>
      <c r="H720" s="4"/>
      <c r="I720" s="4"/>
      <c r="J720" s="4"/>
      <c r="K720" s="4"/>
      <c r="L720" s="4"/>
    </row>
    <row r="721" spans="1:12" s="5" customFormat="1" x14ac:dyDescent="0.2">
      <c r="A721" s="7"/>
      <c r="B721" s="7"/>
      <c r="D721" s="4"/>
      <c r="E721" s="6"/>
      <c r="F721" s="4"/>
      <c r="G721" s="4"/>
      <c r="H721" s="4"/>
      <c r="I721" s="4"/>
      <c r="J721" s="4"/>
      <c r="K721" s="4"/>
      <c r="L721" s="4"/>
    </row>
    <row r="722" spans="1:12" s="5" customFormat="1" x14ac:dyDescent="0.2">
      <c r="A722" s="7"/>
      <c r="B722" s="7"/>
      <c r="D722" s="4"/>
      <c r="E722" s="6"/>
      <c r="F722" s="4"/>
      <c r="G722" s="4"/>
      <c r="H722" s="4"/>
      <c r="I722" s="4"/>
      <c r="J722" s="4"/>
      <c r="K722" s="4"/>
      <c r="L722" s="4"/>
    </row>
    <row r="723" spans="1:12" s="5" customFormat="1" x14ac:dyDescent="0.2">
      <c r="A723" s="7"/>
      <c r="B723" s="7"/>
      <c r="D723" s="4"/>
      <c r="E723" s="6"/>
      <c r="F723" s="4"/>
      <c r="G723" s="4"/>
      <c r="H723" s="4"/>
      <c r="I723" s="4"/>
      <c r="J723" s="4"/>
      <c r="K723" s="4"/>
      <c r="L723" s="4"/>
    </row>
    <row r="724" spans="1:12" s="5" customFormat="1" x14ac:dyDescent="0.2">
      <c r="A724" s="7"/>
      <c r="B724" s="7"/>
      <c r="D724" s="4"/>
      <c r="E724" s="6"/>
      <c r="F724" s="4"/>
      <c r="G724" s="4"/>
      <c r="H724" s="4"/>
      <c r="I724" s="4"/>
      <c r="J724" s="4"/>
      <c r="K724" s="4"/>
      <c r="L724" s="4"/>
    </row>
    <row r="725" spans="1:12" s="5" customFormat="1" x14ac:dyDescent="0.2">
      <c r="A725" s="7"/>
      <c r="B725" s="7"/>
      <c r="D725" s="4"/>
      <c r="E725" s="6"/>
      <c r="F725" s="4"/>
      <c r="G725" s="4"/>
      <c r="H725" s="4"/>
      <c r="I725" s="4"/>
      <c r="J725" s="4"/>
      <c r="K725" s="4"/>
      <c r="L725" s="4"/>
    </row>
    <row r="726" spans="1:12" s="5" customFormat="1" x14ac:dyDescent="0.2">
      <c r="A726" s="7"/>
      <c r="B726" s="7"/>
      <c r="D726" s="4"/>
      <c r="E726" s="6"/>
      <c r="F726" s="4"/>
      <c r="G726" s="4"/>
      <c r="H726" s="4"/>
      <c r="I726" s="4"/>
      <c r="J726" s="4"/>
      <c r="K726" s="4"/>
      <c r="L726" s="4"/>
    </row>
    <row r="727" spans="1:12" s="5" customFormat="1" x14ac:dyDescent="0.2">
      <c r="A727" s="7"/>
      <c r="B727" s="7"/>
      <c r="D727" s="4"/>
      <c r="E727" s="6"/>
      <c r="F727" s="4"/>
      <c r="G727" s="4"/>
      <c r="H727" s="4"/>
      <c r="I727" s="4"/>
      <c r="J727" s="4"/>
      <c r="K727" s="4"/>
      <c r="L727" s="4"/>
    </row>
    <row r="728" spans="1:12" s="5" customFormat="1" x14ac:dyDescent="0.2">
      <c r="A728" s="7"/>
      <c r="B728" s="7"/>
      <c r="D728" s="4"/>
      <c r="E728" s="6"/>
      <c r="F728" s="4"/>
      <c r="G728" s="4"/>
      <c r="H728" s="4"/>
      <c r="I728" s="4"/>
      <c r="J728" s="4"/>
      <c r="K728" s="4"/>
      <c r="L728" s="4"/>
    </row>
    <row r="729" spans="1:12" s="5" customFormat="1" x14ac:dyDescent="0.2">
      <c r="A729" s="7"/>
      <c r="B729" s="7"/>
      <c r="D729" s="4"/>
      <c r="E729" s="6"/>
      <c r="F729" s="4"/>
      <c r="G729" s="4"/>
      <c r="H729" s="4"/>
      <c r="I729" s="4"/>
      <c r="J729" s="4"/>
      <c r="K729" s="4"/>
      <c r="L729" s="4"/>
    </row>
    <row r="730" spans="1:12" s="5" customFormat="1" x14ac:dyDescent="0.2">
      <c r="A730" s="7"/>
      <c r="B730" s="7"/>
      <c r="D730" s="4"/>
      <c r="E730" s="6"/>
      <c r="F730" s="4"/>
      <c r="G730" s="4"/>
      <c r="H730" s="4"/>
      <c r="I730" s="4"/>
      <c r="J730" s="4"/>
      <c r="K730" s="4"/>
      <c r="L730" s="4"/>
    </row>
    <row r="731" spans="1:12" s="5" customFormat="1" x14ac:dyDescent="0.2">
      <c r="A731" s="7"/>
      <c r="B731" s="7"/>
      <c r="D731" s="4"/>
      <c r="E731" s="6"/>
      <c r="F731" s="4"/>
      <c r="G731" s="4"/>
      <c r="H731" s="4"/>
      <c r="I731" s="4"/>
      <c r="J731" s="4"/>
      <c r="K731" s="4"/>
      <c r="L731" s="4"/>
    </row>
    <row r="732" spans="1:12" s="5" customFormat="1" x14ac:dyDescent="0.2">
      <c r="A732" s="7"/>
      <c r="B732" s="7"/>
      <c r="D732" s="4"/>
      <c r="E732" s="6"/>
      <c r="F732" s="4"/>
      <c r="G732" s="4"/>
      <c r="H732" s="4"/>
      <c r="I732" s="4"/>
      <c r="J732" s="4"/>
      <c r="K732" s="4"/>
      <c r="L732" s="4"/>
    </row>
    <row r="733" spans="1:12" s="5" customFormat="1" x14ac:dyDescent="0.2">
      <c r="A733" s="7"/>
      <c r="B733" s="7"/>
      <c r="D733" s="4"/>
      <c r="E733" s="6"/>
      <c r="F733" s="4"/>
      <c r="G733" s="4"/>
      <c r="H733" s="4"/>
      <c r="I733" s="4"/>
      <c r="J733" s="4"/>
      <c r="K733" s="4"/>
      <c r="L733" s="4"/>
    </row>
    <row r="734" spans="1:12" s="5" customFormat="1" x14ac:dyDescent="0.2">
      <c r="A734" s="7"/>
      <c r="B734" s="7"/>
      <c r="D734" s="4"/>
      <c r="E734" s="6"/>
      <c r="F734" s="4"/>
      <c r="G734" s="4"/>
      <c r="H734" s="4"/>
      <c r="I734" s="4"/>
      <c r="J734" s="4"/>
      <c r="K734" s="4"/>
      <c r="L734" s="4"/>
    </row>
    <row r="735" spans="1:12" s="5" customFormat="1" x14ac:dyDescent="0.2">
      <c r="A735" s="7"/>
      <c r="B735" s="7"/>
      <c r="D735" s="4"/>
      <c r="E735" s="6"/>
      <c r="F735" s="4"/>
      <c r="G735" s="4"/>
      <c r="H735" s="4"/>
      <c r="I735" s="4"/>
      <c r="J735" s="4"/>
      <c r="K735" s="4"/>
      <c r="L735" s="4"/>
    </row>
    <row r="736" spans="1:12" s="5" customFormat="1" x14ac:dyDescent="0.2">
      <c r="A736" s="7"/>
      <c r="B736" s="7"/>
      <c r="D736" s="4"/>
      <c r="E736" s="6"/>
      <c r="F736" s="4"/>
      <c r="G736" s="4"/>
      <c r="H736" s="4"/>
      <c r="I736" s="4"/>
      <c r="J736" s="4"/>
      <c r="K736" s="4"/>
      <c r="L736" s="4"/>
    </row>
    <row r="737" spans="1:12" s="5" customFormat="1" x14ac:dyDescent="0.2">
      <c r="A737" s="7"/>
      <c r="B737" s="7"/>
      <c r="D737" s="4"/>
      <c r="E737" s="6"/>
      <c r="F737" s="4"/>
      <c r="G737" s="4"/>
      <c r="H737" s="4"/>
      <c r="I737" s="4"/>
      <c r="J737" s="4"/>
      <c r="K737" s="4"/>
      <c r="L737" s="4"/>
    </row>
    <row r="738" spans="1:12" s="5" customFormat="1" x14ac:dyDescent="0.2">
      <c r="A738" s="7"/>
      <c r="B738" s="7"/>
      <c r="D738" s="4"/>
      <c r="E738" s="6"/>
      <c r="F738" s="4"/>
      <c r="G738" s="4"/>
      <c r="H738" s="4"/>
      <c r="I738" s="4"/>
      <c r="J738" s="4"/>
      <c r="K738" s="4"/>
      <c r="L738" s="4"/>
    </row>
    <row r="739" spans="1:12" s="5" customFormat="1" x14ac:dyDescent="0.2">
      <c r="A739" s="7"/>
      <c r="B739" s="7"/>
      <c r="D739" s="4"/>
      <c r="E739" s="6"/>
      <c r="F739" s="4"/>
      <c r="G739" s="4"/>
      <c r="H739" s="4"/>
      <c r="I739" s="4"/>
      <c r="J739" s="4"/>
      <c r="K739" s="4"/>
      <c r="L739" s="4"/>
    </row>
    <row r="740" spans="1:12" s="5" customFormat="1" x14ac:dyDescent="0.2">
      <c r="A740" s="7"/>
      <c r="B740" s="7"/>
      <c r="D740" s="4"/>
      <c r="E740" s="6"/>
      <c r="F740" s="4"/>
      <c r="G740" s="4"/>
      <c r="H740" s="4"/>
      <c r="I740" s="4"/>
      <c r="J740" s="4"/>
      <c r="K740" s="4"/>
      <c r="L740" s="4"/>
    </row>
    <row r="741" spans="1:12" s="5" customFormat="1" x14ac:dyDescent="0.2">
      <c r="A741" s="7"/>
      <c r="B741" s="7"/>
      <c r="D741" s="4"/>
      <c r="E741" s="6"/>
      <c r="F741" s="4"/>
      <c r="G741" s="4"/>
      <c r="H741" s="4"/>
      <c r="I741" s="4"/>
      <c r="J741" s="4"/>
      <c r="K741" s="4"/>
      <c r="L741" s="4"/>
    </row>
    <row r="742" spans="1:12" s="5" customFormat="1" x14ac:dyDescent="0.2">
      <c r="A742" s="7"/>
      <c r="B742" s="7"/>
      <c r="D742" s="4"/>
      <c r="E742" s="6"/>
      <c r="F742" s="4"/>
      <c r="G742" s="4"/>
      <c r="H742" s="4"/>
      <c r="I742" s="4"/>
      <c r="J742" s="4"/>
      <c r="K742" s="4"/>
      <c r="L742" s="4"/>
    </row>
    <row r="743" spans="1:12" s="5" customFormat="1" x14ac:dyDescent="0.2">
      <c r="A743" s="7"/>
      <c r="B743" s="7"/>
      <c r="D743" s="4"/>
      <c r="E743" s="6"/>
      <c r="F743" s="4"/>
      <c r="G743" s="4"/>
      <c r="H743" s="4"/>
      <c r="I743" s="4"/>
      <c r="J743" s="4"/>
      <c r="K743" s="4"/>
      <c r="L743" s="4"/>
    </row>
    <row r="744" spans="1:12" s="5" customFormat="1" x14ac:dyDescent="0.2">
      <c r="A744" s="7"/>
      <c r="B744" s="7"/>
      <c r="D744" s="4"/>
      <c r="E744" s="6"/>
      <c r="F744" s="4"/>
      <c r="G744" s="4"/>
      <c r="H744" s="4"/>
      <c r="I744" s="4"/>
      <c r="J744" s="4"/>
      <c r="K744" s="4"/>
      <c r="L744" s="4"/>
    </row>
    <row r="745" spans="1:12" s="5" customFormat="1" x14ac:dyDescent="0.2">
      <c r="A745" s="7"/>
      <c r="B745" s="7"/>
      <c r="D745" s="4"/>
      <c r="E745" s="6"/>
      <c r="F745" s="4"/>
      <c r="G745" s="4"/>
      <c r="H745" s="4"/>
      <c r="I745" s="4"/>
      <c r="J745" s="4"/>
      <c r="K745" s="4"/>
      <c r="L745" s="4"/>
    </row>
    <row r="746" spans="1:12" s="5" customFormat="1" x14ac:dyDescent="0.2">
      <c r="A746" s="7"/>
      <c r="B746" s="7"/>
      <c r="D746" s="4"/>
      <c r="E746" s="6"/>
      <c r="F746" s="4"/>
      <c r="G746" s="4"/>
      <c r="H746" s="4"/>
      <c r="I746" s="4"/>
      <c r="J746" s="4"/>
      <c r="K746" s="4"/>
      <c r="L746" s="4"/>
    </row>
    <row r="747" spans="1:12" s="5" customFormat="1" x14ac:dyDescent="0.2">
      <c r="A747" s="7"/>
      <c r="B747" s="7"/>
      <c r="D747" s="4"/>
      <c r="E747" s="6"/>
      <c r="F747" s="4"/>
      <c r="G747" s="4"/>
      <c r="H747" s="4"/>
      <c r="I747" s="4"/>
      <c r="J747" s="4"/>
      <c r="K747" s="4"/>
      <c r="L747" s="4"/>
    </row>
    <row r="748" spans="1:12" s="5" customFormat="1" x14ac:dyDescent="0.2">
      <c r="A748" s="7"/>
      <c r="B748" s="7"/>
      <c r="D748" s="4"/>
      <c r="E748" s="6"/>
      <c r="F748" s="4"/>
      <c r="G748" s="4"/>
      <c r="H748" s="4"/>
      <c r="I748" s="4"/>
      <c r="J748" s="4"/>
      <c r="K748" s="4"/>
      <c r="L748" s="4"/>
    </row>
    <row r="749" spans="1:12" s="5" customFormat="1" x14ac:dyDescent="0.2">
      <c r="A749" s="7"/>
      <c r="B749" s="7"/>
      <c r="D749" s="4"/>
      <c r="E749" s="6"/>
      <c r="F749" s="4"/>
      <c r="G749" s="4"/>
      <c r="H749" s="4"/>
      <c r="I749" s="4"/>
      <c r="J749" s="4"/>
      <c r="K749" s="4"/>
      <c r="L749" s="4"/>
    </row>
    <row r="750" spans="1:12" s="5" customFormat="1" x14ac:dyDescent="0.2">
      <c r="A750" s="7"/>
      <c r="B750" s="7"/>
      <c r="D750" s="4"/>
      <c r="E750" s="6"/>
      <c r="F750" s="4"/>
      <c r="G750" s="4"/>
      <c r="H750" s="4"/>
      <c r="I750" s="4"/>
      <c r="J750" s="4"/>
      <c r="K750" s="4"/>
      <c r="L750" s="4"/>
    </row>
    <row r="751" spans="1:12" s="5" customFormat="1" x14ac:dyDescent="0.2">
      <c r="A751" s="7"/>
      <c r="B751" s="7"/>
      <c r="D751" s="4"/>
      <c r="E751" s="6"/>
      <c r="F751" s="4"/>
      <c r="G751" s="4"/>
      <c r="H751" s="4"/>
      <c r="I751" s="4"/>
      <c r="J751" s="4"/>
      <c r="K751" s="4"/>
      <c r="L751" s="4"/>
    </row>
    <row r="752" spans="1:12" s="5" customFormat="1" x14ac:dyDescent="0.2">
      <c r="A752" s="7"/>
      <c r="B752" s="7"/>
      <c r="D752" s="4"/>
      <c r="E752" s="6"/>
      <c r="F752" s="4"/>
      <c r="G752" s="4"/>
      <c r="H752" s="4"/>
      <c r="I752" s="4"/>
      <c r="J752" s="4"/>
      <c r="K752" s="4"/>
      <c r="L752" s="4"/>
    </row>
    <row r="753" spans="1:12" s="5" customFormat="1" x14ac:dyDescent="0.2">
      <c r="A753" s="7"/>
      <c r="B753" s="7"/>
      <c r="D753" s="4"/>
      <c r="E753" s="6"/>
      <c r="F753" s="4"/>
      <c r="G753" s="4"/>
      <c r="H753" s="4"/>
      <c r="I753" s="4"/>
      <c r="J753" s="4"/>
      <c r="K753" s="4"/>
      <c r="L753" s="4"/>
    </row>
    <row r="754" spans="1:12" s="5" customFormat="1" x14ac:dyDescent="0.2">
      <c r="A754" s="7"/>
      <c r="B754" s="7"/>
      <c r="D754" s="4"/>
      <c r="E754" s="6"/>
      <c r="F754" s="4"/>
      <c r="G754" s="4"/>
      <c r="H754" s="4"/>
      <c r="I754" s="4"/>
      <c r="J754" s="4"/>
      <c r="K754" s="4"/>
      <c r="L754" s="4"/>
    </row>
    <row r="755" spans="1:12" s="5" customFormat="1" x14ac:dyDescent="0.2">
      <c r="A755" s="7"/>
      <c r="B755" s="7"/>
      <c r="D755" s="4"/>
      <c r="E755" s="6"/>
      <c r="F755" s="4"/>
      <c r="G755" s="4"/>
      <c r="H755" s="4"/>
      <c r="I755" s="4"/>
      <c r="J755" s="4"/>
      <c r="K755" s="4"/>
      <c r="L755" s="4"/>
    </row>
    <row r="756" spans="1:12" s="5" customFormat="1" x14ac:dyDescent="0.2">
      <c r="A756" s="7"/>
      <c r="B756" s="7"/>
      <c r="D756" s="4"/>
      <c r="E756" s="6"/>
      <c r="F756" s="4"/>
      <c r="G756" s="4"/>
      <c r="H756" s="4"/>
      <c r="I756" s="4"/>
      <c r="J756" s="4"/>
      <c r="K756" s="4"/>
      <c r="L756" s="4"/>
    </row>
    <row r="757" spans="1:12" s="5" customFormat="1" x14ac:dyDescent="0.2">
      <c r="A757" s="7"/>
      <c r="B757" s="7"/>
      <c r="D757" s="4"/>
      <c r="E757" s="6"/>
      <c r="F757" s="4"/>
      <c r="G757" s="4"/>
      <c r="H757" s="4"/>
      <c r="I757" s="4"/>
      <c r="J757" s="4"/>
      <c r="K757" s="4"/>
      <c r="L757" s="4"/>
    </row>
    <row r="758" spans="1:12" s="5" customFormat="1" x14ac:dyDescent="0.2">
      <c r="A758" s="7"/>
      <c r="B758" s="7"/>
      <c r="D758" s="4"/>
      <c r="E758" s="6"/>
      <c r="F758" s="4"/>
      <c r="G758" s="4"/>
      <c r="H758" s="4"/>
      <c r="I758" s="4"/>
      <c r="J758" s="4"/>
      <c r="K758" s="4"/>
      <c r="L758" s="4"/>
    </row>
    <row r="759" spans="1:12" s="5" customFormat="1" x14ac:dyDescent="0.2">
      <c r="A759" s="7"/>
      <c r="B759" s="7"/>
      <c r="D759" s="4"/>
      <c r="E759" s="6"/>
      <c r="F759" s="4"/>
      <c r="G759" s="4"/>
      <c r="H759" s="4"/>
      <c r="I759" s="4"/>
      <c r="J759" s="4"/>
      <c r="K759" s="4"/>
      <c r="L759" s="4"/>
    </row>
    <row r="760" spans="1:12" s="5" customFormat="1" x14ac:dyDescent="0.2">
      <c r="A760" s="7"/>
      <c r="B760" s="7"/>
      <c r="D760" s="4"/>
      <c r="E760" s="6"/>
      <c r="F760" s="4"/>
      <c r="G760" s="4"/>
      <c r="H760" s="4"/>
      <c r="I760" s="4"/>
      <c r="J760" s="4"/>
      <c r="K760" s="4"/>
      <c r="L760" s="4"/>
    </row>
    <row r="761" spans="1:12" s="5" customFormat="1" x14ac:dyDescent="0.2">
      <c r="A761" s="7"/>
      <c r="B761" s="7"/>
      <c r="D761" s="4"/>
      <c r="E761" s="6"/>
      <c r="F761" s="4"/>
      <c r="G761" s="4"/>
      <c r="H761" s="4"/>
      <c r="I761" s="4"/>
      <c r="J761" s="4"/>
      <c r="K761" s="4"/>
      <c r="L761" s="4"/>
    </row>
    <row r="762" spans="1:12" s="5" customFormat="1" x14ac:dyDescent="0.2">
      <c r="A762" s="7"/>
      <c r="B762" s="7"/>
      <c r="D762" s="4"/>
      <c r="E762" s="6"/>
      <c r="F762" s="4"/>
      <c r="G762" s="4"/>
      <c r="H762" s="4"/>
      <c r="I762" s="4"/>
      <c r="J762" s="4"/>
      <c r="K762" s="4"/>
      <c r="L762" s="4"/>
    </row>
    <row r="763" spans="1:12" s="5" customFormat="1" x14ac:dyDescent="0.2">
      <c r="A763" s="7"/>
      <c r="B763" s="7"/>
      <c r="D763" s="4"/>
      <c r="E763" s="6"/>
      <c r="F763" s="4"/>
      <c r="G763" s="4"/>
      <c r="H763" s="4"/>
      <c r="I763" s="4"/>
      <c r="J763" s="4"/>
      <c r="K763" s="4"/>
      <c r="L763" s="4"/>
    </row>
    <row r="764" spans="1:12" s="5" customFormat="1" x14ac:dyDescent="0.2">
      <c r="A764" s="7"/>
      <c r="B764" s="7"/>
      <c r="D764" s="4"/>
      <c r="E764" s="6"/>
      <c r="F764" s="4"/>
      <c r="G764" s="4"/>
      <c r="H764" s="4"/>
      <c r="I764" s="4"/>
      <c r="J764" s="4"/>
      <c r="K764" s="4"/>
      <c r="L764" s="4"/>
    </row>
    <row r="765" spans="1:12" s="5" customFormat="1" x14ac:dyDescent="0.2">
      <c r="A765" s="7"/>
      <c r="B765" s="7"/>
      <c r="D765" s="4"/>
      <c r="E765" s="6"/>
      <c r="F765" s="4"/>
      <c r="G765" s="4"/>
      <c r="H765" s="4"/>
      <c r="I765" s="4"/>
      <c r="J765" s="4"/>
      <c r="K765" s="4"/>
      <c r="L765" s="4"/>
    </row>
    <row r="766" spans="1:12" s="5" customFormat="1" x14ac:dyDescent="0.2">
      <c r="A766" s="7"/>
      <c r="B766" s="7"/>
      <c r="D766" s="4"/>
      <c r="E766" s="6"/>
      <c r="F766" s="4"/>
      <c r="G766" s="4"/>
      <c r="H766" s="4"/>
      <c r="I766" s="4"/>
      <c r="J766" s="4"/>
      <c r="K766" s="4"/>
      <c r="L766" s="4"/>
    </row>
    <row r="767" spans="1:12" s="5" customFormat="1" x14ac:dyDescent="0.2">
      <c r="A767" s="7"/>
      <c r="B767" s="7"/>
      <c r="D767" s="4"/>
      <c r="E767" s="6"/>
      <c r="F767" s="4"/>
      <c r="G767" s="4"/>
      <c r="H767" s="4"/>
      <c r="I767" s="4"/>
      <c r="J767" s="4"/>
      <c r="K767" s="4"/>
      <c r="L767" s="4"/>
    </row>
    <row r="768" spans="1:12" s="5" customFormat="1" x14ac:dyDescent="0.2">
      <c r="A768" s="7"/>
      <c r="B768" s="7"/>
      <c r="D768" s="4"/>
      <c r="E768" s="6"/>
      <c r="F768" s="4"/>
      <c r="G768" s="4"/>
      <c r="H768" s="4"/>
      <c r="I768" s="4"/>
      <c r="J768" s="4"/>
      <c r="K768" s="4"/>
      <c r="L768" s="4"/>
    </row>
    <row r="769" spans="1:12" s="5" customFormat="1" x14ac:dyDescent="0.2">
      <c r="A769" s="7"/>
      <c r="B769" s="7"/>
      <c r="D769" s="4"/>
      <c r="E769" s="6"/>
      <c r="F769" s="4"/>
      <c r="G769" s="4"/>
      <c r="H769" s="4"/>
      <c r="I769" s="4"/>
      <c r="J769" s="4"/>
      <c r="K769" s="4"/>
      <c r="L769" s="4"/>
    </row>
    <row r="770" spans="1:12" s="5" customFormat="1" x14ac:dyDescent="0.2">
      <c r="A770" s="7"/>
      <c r="B770" s="7"/>
      <c r="D770" s="4"/>
      <c r="E770" s="6"/>
      <c r="F770" s="4"/>
      <c r="G770" s="4"/>
      <c r="H770" s="4"/>
      <c r="I770" s="4"/>
      <c r="J770" s="4"/>
      <c r="K770" s="4"/>
      <c r="L770" s="4"/>
    </row>
    <row r="771" spans="1:12" s="5" customFormat="1" x14ac:dyDescent="0.2">
      <c r="A771" s="7"/>
      <c r="B771" s="7"/>
      <c r="D771" s="4"/>
      <c r="E771" s="6"/>
      <c r="F771" s="4"/>
      <c r="G771" s="4"/>
      <c r="H771" s="4"/>
      <c r="I771" s="4"/>
      <c r="J771" s="4"/>
      <c r="K771" s="4"/>
      <c r="L771" s="4"/>
    </row>
    <row r="772" spans="1:12" s="5" customFormat="1" x14ac:dyDescent="0.2">
      <c r="A772" s="7"/>
      <c r="B772" s="7"/>
      <c r="D772" s="4"/>
      <c r="E772" s="6"/>
      <c r="F772" s="4"/>
      <c r="G772" s="4"/>
      <c r="H772" s="4"/>
      <c r="I772" s="4"/>
      <c r="J772" s="4"/>
      <c r="K772" s="4"/>
      <c r="L772" s="4"/>
    </row>
    <row r="773" spans="1:12" s="5" customFormat="1" x14ac:dyDescent="0.2">
      <c r="A773" s="7"/>
      <c r="B773" s="7"/>
      <c r="D773" s="4"/>
      <c r="E773" s="6"/>
      <c r="F773" s="4"/>
      <c r="G773" s="4"/>
      <c r="H773" s="4"/>
      <c r="I773" s="4"/>
      <c r="J773" s="4"/>
      <c r="K773" s="4"/>
      <c r="L773" s="4"/>
    </row>
    <row r="774" spans="1:12" s="5" customFormat="1" x14ac:dyDescent="0.2">
      <c r="A774" s="7"/>
      <c r="B774" s="7"/>
      <c r="D774" s="4"/>
      <c r="E774" s="6"/>
      <c r="F774" s="4"/>
      <c r="G774" s="4"/>
      <c r="H774" s="4"/>
      <c r="I774" s="4"/>
      <c r="J774" s="4"/>
      <c r="K774" s="4"/>
      <c r="L774" s="4"/>
    </row>
    <row r="775" spans="1:12" s="5" customFormat="1" x14ac:dyDescent="0.2">
      <c r="A775" s="7"/>
      <c r="B775" s="7"/>
      <c r="D775" s="4"/>
      <c r="E775" s="6"/>
      <c r="F775" s="4"/>
      <c r="G775" s="4"/>
      <c r="H775" s="4"/>
      <c r="I775" s="4"/>
      <c r="J775" s="4"/>
      <c r="K775" s="4"/>
      <c r="L775" s="4"/>
    </row>
    <row r="776" spans="1:12" s="5" customFormat="1" x14ac:dyDescent="0.2">
      <c r="A776" s="7"/>
      <c r="B776" s="7"/>
      <c r="D776" s="4"/>
      <c r="E776" s="6"/>
      <c r="F776" s="4"/>
      <c r="G776" s="4"/>
      <c r="H776" s="4"/>
      <c r="I776" s="4"/>
      <c r="J776" s="4"/>
      <c r="K776" s="4"/>
      <c r="L776" s="4"/>
    </row>
    <row r="777" spans="1:12" s="5" customFormat="1" x14ac:dyDescent="0.2">
      <c r="A777" s="7"/>
      <c r="B777" s="7"/>
      <c r="D777" s="4"/>
      <c r="E777" s="6"/>
      <c r="F777" s="4"/>
      <c r="G777" s="4"/>
      <c r="H777" s="4"/>
      <c r="I777" s="4"/>
      <c r="J777" s="4"/>
      <c r="K777" s="4"/>
      <c r="L777" s="4"/>
    </row>
    <row r="778" spans="1:12" s="5" customFormat="1" x14ac:dyDescent="0.2">
      <c r="A778" s="7"/>
      <c r="B778" s="7"/>
      <c r="D778" s="4"/>
      <c r="E778" s="6"/>
      <c r="F778" s="4"/>
      <c r="G778" s="4"/>
      <c r="H778" s="4"/>
      <c r="I778" s="4"/>
      <c r="J778" s="4"/>
      <c r="K778" s="4"/>
      <c r="L778" s="4"/>
    </row>
    <row r="779" spans="1:12" s="5" customFormat="1" x14ac:dyDescent="0.2">
      <c r="A779" s="7"/>
      <c r="B779" s="7"/>
      <c r="D779" s="4"/>
      <c r="E779" s="6"/>
      <c r="F779" s="4"/>
      <c r="G779" s="4"/>
      <c r="H779" s="4"/>
      <c r="I779" s="4"/>
      <c r="J779" s="4"/>
      <c r="K779" s="4"/>
      <c r="L779" s="4"/>
    </row>
    <row r="780" spans="1:12" s="5" customFormat="1" x14ac:dyDescent="0.2">
      <c r="A780" s="7"/>
      <c r="B780" s="7"/>
      <c r="D780" s="4"/>
      <c r="E780" s="6"/>
      <c r="F780" s="4"/>
      <c r="G780" s="4"/>
      <c r="H780" s="4"/>
      <c r="I780" s="4"/>
      <c r="J780" s="4"/>
      <c r="K780" s="4"/>
      <c r="L780" s="4"/>
    </row>
    <row r="781" spans="1:12" s="5" customFormat="1" x14ac:dyDescent="0.2">
      <c r="A781" s="7"/>
      <c r="B781" s="7"/>
      <c r="D781" s="4"/>
      <c r="E781" s="6"/>
      <c r="F781" s="4"/>
      <c r="G781" s="4"/>
      <c r="H781" s="4"/>
      <c r="I781" s="4"/>
      <c r="J781" s="4"/>
      <c r="K781" s="4"/>
      <c r="L781" s="4"/>
    </row>
    <row r="782" spans="1:12" s="5" customFormat="1" x14ac:dyDescent="0.2">
      <c r="A782" s="7"/>
      <c r="B782" s="7"/>
      <c r="D782" s="4"/>
      <c r="E782" s="6"/>
      <c r="F782" s="4"/>
      <c r="G782" s="4"/>
      <c r="H782" s="4"/>
      <c r="I782" s="4"/>
      <c r="J782" s="4"/>
      <c r="K782" s="4"/>
      <c r="L782" s="4"/>
    </row>
    <row r="783" spans="1:12" s="5" customFormat="1" x14ac:dyDescent="0.2">
      <c r="A783" s="7"/>
      <c r="B783" s="7"/>
      <c r="D783" s="4"/>
      <c r="E783" s="6"/>
      <c r="F783" s="4"/>
      <c r="G783" s="4"/>
      <c r="H783" s="4"/>
      <c r="I783" s="4"/>
      <c r="J783" s="4"/>
      <c r="K783" s="4"/>
      <c r="L783" s="4"/>
    </row>
    <row r="784" spans="1:12" s="5" customFormat="1" x14ac:dyDescent="0.2">
      <c r="A784" s="7"/>
      <c r="B784" s="7"/>
      <c r="D784" s="4"/>
      <c r="E784" s="6"/>
      <c r="F784" s="4"/>
      <c r="G784" s="4"/>
      <c r="H784" s="4"/>
      <c r="I784" s="4"/>
      <c r="J784" s="4"/>
      <c r="K784" s="4"/>
      <c r="L784" s="4"/>
    </row>
    <row r="785" spans="1:12" s="5" customFormat="1" x14ac:dyDescent="0.2">
      <c r="A785" s="7"/>
      <c r="B785" s="7"/>
      <c r="D785" s="4"/>
      <c r="E785" s="6"/>
      <c r="F785" s="4"/>
      <c r="G785" s="4"/>
      <c r="H785" s="4"/>
      <c r="I785" s="4"/>
      <c r="J785" s="4"/>
      <c r="K785" s="4"/>
      <c r="L785" s="4"/>
    </row>
    <row r="786" spans="1:12" s="5" customFormat="1" x14ac:dyDescent="0.2">
      <c r="A786" s="7"/>
      <c r="B786" s="7"/>
      <c r="D786" s="4"/>
      <c r="E786" s="6"/>
      <c r="F786" s="4"/>
      <c r="G786" s="4"/>
      <c r="H786" s="4"/>
      <c r="I786" s="4"/>
      <c r="J786" s="4"/>
      <c r="K786" s="4"/>
      <c r="L786" s="4"/>
    </row>
    <row r="787" spans="1:12" s="5" customFormat="1" x14ac:dyDescent="0.2">
      <c r="A787" s="7"/>
      <c r="B787" s="7"/>
      <c r="D787" s="4"/>
      <c r="E787" s="6"/>
      <c r="F787" s="4"/>
      <c r="G787" s="4"/>
      <c r="H787" s="4"/>
      <c r="I787" s="4"/>
      <c r="J787" s="4"/>
      <c r="K787" s="4"/>
      <c r="L787" s="4"/>
    </row>
    <row r="788" spans="1:12" s="5" customFormat="1" x14ac:dyDescent="0.2">
      <c r="A788" s="7"/>
      <c r="B788" s="7"/>
      <c r="D788" s="4"/>
      <c r="E788" s="6"/>
      <c r="F788" s="4"/>
      <c r="G788" s="4"/>
      <c r="H788" s="4"/>
      <c r="I788" s="4"/>
      <c r="J788" s="4"/>
      <c r="K788" s="4"/>
      <c r="L788" s="4"/>
    </row>
    <row r="789" spans="1:12" s="5" customFormat="1" x14ac:dyDescent="0.2">
      <c r="A789" s="7"/>
      <c r="B789" s="7"/>
      <c r="D789" s="4"/>
      <c r="E789" s="6"/>
      <c r="F789" s="4"/>
      <c r="G789" s="4"/>
      <c r="H789" s="4"/>
      <c r="I789" s="4"/>
      <c r="J789" s="4"/>
      <c r="K789" s="4"/>
      <c r="L789" s="4"/>
    </row>
    <row r="790" spans="1:12" s="5" customFormat="1" x14ac:dyDescent="0.2">
      <c r="A790" s="7"/>
      <c r="B790" s="7"/>
      <c r="D790" s="4"/>
      <c r="E790" s="6"/>
      <c r="F790" s="4"/>
      <c r="G790" s="4"/>
      <c r="H790" s="4"/>
      <c r="I790" s="4"/>
      <c r="J790" s="4"/>
      <c r="K790" s="4"/>
      <c r="L790" s="4"/>
    </row>
    <row r="791" spans="1:12" s="5" customFormat="1" x14ac:dyDescent="0.2">
      <c r="A791" s="7"/>
      <c r="B791" s="7"/>
      <c r="D791" s="4"/>
      <c r="E791" s="6"/>
      <c r="F791" s="4"/>
      <c r="G791" s="4"/>
      <c r="H791" s="4"/>
      <c r="I791" s="4"/>
      <c r="J791" s="4"/>
      <c r="K791" s="4"/>
      <c r="L791" s="4"/>
    </row>
    <row r="792" spans="1:12" s="5" customFormat="1" x14ac:dyDescent="0.2">
      <c r="A792" s="7"/>
      <c r="B792" s="7"/>
      <c r="D792" s="4"/>
      <c r="E792" s="6"/>
      <c r="F792" s="4"/>
      <c r="G792" s="4"/>
      <c r="H792" s="4"/>
      <c r="I792" s="4"/>
      <c r="J792" s="4"/>
      <c r="K792" s="4"/>
      <c r="L792" s="4"/>
    </row>
    <row r="793" spans="1:12" s="5" customFormat="1" x14ac:dyDescent="0.2">
      <c r="A793" s="7"/>
      <c r="B793" s="7"/>
      <c r="D793" s="4"/>
      <c r="E793" s="6"/>
      <c r="F793" s="4"/>
      <c r="G793" s="4"/>
      <c r="H793" s="4"/>
      <c r="I793" s="4"/>
      <c r="J793" s="4"/>
      <c r="K793" s="4"/>
      <c r="L793" s="4"/>
    </row>
    <row r="794" spans="1:12" s="5" customFormat="1" x14ac:dyDescent="0.2">
      <c r="A794" s="7"/>
      <c r="B794" s="7"/>
      <c r="D794" s="4"/>
      <c r="E794" s="6"/>
      <c r="F794" s="4"/>
      <c r="G794" s="4"/>
      <c r="H794" s="4"/>
      <c r="I794" s="4"/>
      <c r="J794" s="4"/>
      <c r="K794" s="4"/>
      <c r="L794" s="4"/>
    </row>
    <row r="795" spans="1:12" s="5" customFormat="1" x14ac:dyDescent="0.2">
      <c r="A795" s="7"/>
      <c r="B795" s="7"/>
      <c r="D795" s="4"/>
      <c r="E795" s="6"/>
      <c r="F795" s="4"/>
      <c r="G795" s="4"/>
      <c r="H795" s="4"/>
      <c r="I795" s="4"/>
      <c r="J795" s="4"/>
      <c r="K795" s="4"/>
      <c r="L795" s="4"/>
    </row>
    <row r="796" spans="1:12" s="5" customFormat="1" x14ac:dyDescent="0.2">
      <c r="A796" s="7"/>
      <c r="B796" s="7"/>
      <c r="D796" s="4"/>
      <c r="E796" s="6"/>
      <c r="F796" s="4"/>
      <c r="G796" s="4"/>
      <c r="H796" s="4"/>
      <c r="I796" s="4"/>
      <c r="J796" s="4"/>
      <c r="K796" s="4"/>
      <c r="L796" s="4"/>
    </row>
    <row r="797" spans="1:12" s="5" customFormat="1" x14ac:dyDescent="0.2">
      <c r="A797" s="7"/>
      <c r="B797" s="7"/>
      <c r="D797" s="4"/>
      <c r="E797" s="6"/>
      <c r="F797" s="4"/>
      <c r="G797" s="4"/>
      <c r="H797" s="4"/>
      <c r="I797" s="4"/>
      <c r="J797" s="4"/>
      <c r="K797" s="4"/>
      <c r="L797" s="4"/>
    </row>
    <row r="798" spans="1:12" s="5" customFormat="1" x14ac:dyDescent="0.2">
      <c r="A798" s="7"/>
      <c r="B798" s="7"/>
      <c r="D798" s="4"/>
      <c r="E798" s="6"/>
      <c r="F798" s="4"/>
      <c r="G798" s="4"/>
      <c r="H798" s="4"/>
      <c r="I798" s="4"/>
      <c r="J798" s="4"/>
      <c r="K798" s="4"/>
      <c r="L798" s="4"/>
    </row>
    <row r="799" spans="1:12" s="5" customFormat="1" x14ac:dyDescent="0.2">
      <c r="A799" s="7"/>
      <c r="B799" s="7"/>
      <c r="D799" s="4"/>
      <c r="E799" s="6"/>
      <c r="F799" s="4"/>
      <c r="G799" s="4"/>
      <c r="H799" s="4"/>
      <c r="I799" s="4"/>
      <c r="J799" s="4"/>
      <c r="K799" s="4"/>
      <c r="L799" s="4"/>
    </row>
    <row r="800" spans="1:12" s="5" customFormat="1" x14ac:dyDescent="0.2">
      <c r="A800" s="7"/>
      <c r="B800" s="7"/>
      <c r="D800" s="4"/>
      <c r="E800" s="6"/>
      <c r="F800" s="4"/>
      <c r="G800" s="4"/>
      <c r="H800" s="4"/>
      <c r="I800" s="4"/>
      <c r="J800" s="4"/>
      <c r="K800" s="4"/>
      <c r="L800" s="4"/>
    </row>
    <row r="801" spans="1:12" s="5" customFormat="1" x14ac:dyDescent="0.2">
      <c r="A801" s="7"/>
      <c r="B801" s="7"/>
      <c r="D801" s="4"/>
      <c r="E801" s="6"/>
      <c r="F801" s="4"/>
      <c r="G801" s="4"/>
      <c r="H801" s="4"/>
      <c r="I801" s="4"/>
      <c r="J801" s="4"/>
      <c r="K801" s="4"/>
      <c r="L801" s="4"/>
    </row>
    <row r="802" spans="1:12" s="5" customFormat="1" x14ac:dyDescent="0.2">
      <c r="A802" s="7"/>
      <c r="B802" s="7"/>
      <c r="D802" s="4"/>
      <c r="E802" s="6"/>
      <c r="F802" s="4"/>
      <c r="G802" s="4"/>
      <c r="H802" s="4"/>
      <c r="I802" s="4"/>
      <c r="J802" s="4"/>
      <c r="K802" s="4"/>
      <c r="L802" s="4"/>
    </row>
    <row r="803" spans="1:12" s="5" customFormat="1" x14ac:dyDescent="0.2">
      <c r="A803" s="7"/>
      <c r="B803" s="7"/>
      <c r="D803" s="4"/>
      <c r="E803" s="6"/>
      <c r="F803" s="4"/>
      <c r="G803" s="4"/>
      <c r="H803" s="4"/>
      <c r="I803" s="4"/>
      <c r="J803" s="4"/>
      <c r="K803" s="4"/>
      <c r="L803" s="4"/>
    </row>
    <row r="804" spans="1:12" s="5" customFormat="1" x14ac:dyDescent="0.2">
      <c r="A804" s="7"/>
      <c r="B804" s="7"/>
      <c r="D804" s="4"/>
      <c r="E804" s="6"/>
      <c r="F804" s="4"/>
      <c r="G804" s="4"/>
      <c r="H804" s="4"/>
      <c r="I804" s="4"/>
      <c r="J804" s="4"/>
      <c r="K804" s="4"/>
      <c r="L804" s="4"/>
    </row>
    <row r="805" spans="1:12" s="5" customFormat="1" x14ac:dyDescent="0.2">
      <c r="A805" s="7"/>
      <c r="B805" s="7"/>
      <c r="D805" s="4"/>
      <c r="E805" s="6"/>
      <c r="F805" s="4"/>
      <c r="G805" s="4"/>
      <c r="H805" s="4"/>
      <c r="I805" s="4"/>
      <c r="J805" s="4"/>
      <c r="K805" s="4"/>
      <c r="L805" s="4"/>
    </row>
    <row r="806" spans="1:12" s="5" customFormat="1" x14ac:dyDescent="0.2">
      <c r="A806" s="7"/>
      <c r="B806" s="7"/>
      <c r="D806" s="4"/>
      <c r="E806" s="6"/>
      <c r="F806" s="4"/>
      <c r="G806" s="4"/>
      <c r="H806" s="4"/>
      <c r="I806" s="4"/>
      <c r="J806" s="4"/>
      <c r="K806" s="4"/>
      <c r="L806" s="4"/>
    </row>
    <row r="807" spans="1:12" s="5" customFormat="1" x14ac:dyDescent="0.2">
      <c r="A807" s="7"/>
      <c r="B807" s="7"/>
      <c r="D807" s="4"/>
      <c r="E807" s="6"/>
      <c r="F807" s="4"/>
      <c r="G807" s="4"/>
      <c r="H807" s="4"/>
      <c r="I807" s="4"/>
      <c r="J807" s="4"/>
      <c r="K807" s="4"/>
      <c r="L807" s="4"/>
    </row>
    <row r="808" spans="1:12" s="5" customFormat="1" x14ac:dyDescent="0.2">
      <c r="A808" s="7"/>
      <c r="B808" s="7"/>
      <c r="D808" s="4"/>
      <c r="E808" s="6"/>
      <c r="F808" s="4"/>
      <c r="G808" s="4"/>
      <c r="H808" s="4"/>
      <c r="I808" s="4"/>
      <c r="J808" s="4"/>
      <c r="K808" s="4"/>
      <c r="L808" s="4"/>
    </row>
    <row r="809" spans="1:12" s="5" customFormat="1" x14ac:dyDescent="0.2">
      <c r="A809" s="7"/>
      <c r="B809" s="7"/>
      <c r="D809" s="4"/>
      <c r="E809" s="6"/>
      <c r="F809" s="4"/>
      <c r="G809" s="4"/>
      <c r="H809" s="4"/>
      <c r="I809" s="4"/>
      <c r="J809" s="4"/>
      <c r="K809" s="4"/>
      <c r="L809" s="4"/>
    </row>
    <row r="810" spans="1:12" s="5" customFormat="1" x14ac:dyDescent="0.2">
      <c r="A810" s="7"/>
      <c r="B810" s="7"/>
      <c r="D810" s="4"/>
      <c r="E810" s="6"/>
      <c r="F810" s="4"/>
      <c r="G810" s="4"/>
      <c r="H810" s="4"/>
      <c r="I810" s="4"/>
      <c r="J810" s="4"/>
      <c r="K810" s="4"/>
      <c r="L810" s="4"/>
    </row>
    <row r="811" spans="1:12" s="5" customFormat="1" x14ac:dyDescent="0.2">
      <c r="A811" s="7"/>
      <c r="B811" s="7"/>
      <c r="D811" s="4"/>
      <c r="E811" s="6"/>
      <c r="F811" s="4"/>
      <c r="G811" s="4"/>
      <c r="H811" s="4"/>
      <c r="I811" s="4"/>
      <c r="J811" s="4"/>
      <c r="K811" s="4"/>
      <c r="L811" s="4"/>
    </row>
    <row r="812" spans="1:12" s="5" customFormat="1" x14ac:dyDescent="0.2">
      <c r="A812" s="7"/>
      <c r="B812" s="7"/>
      <c r="D812" s="4"/>
      <c r="E812" s="6"/>
      <c r="F812" s="4"/>
      <c r="G812" s="4"/>
      <c r="H812" s="4"/>
      <c r="I812" s="4"/>
      <c r="J812" s="4"/>
      <c r="K812" s="4"/>
      <c r="L812" s="4"/>
    </row>
    <row r="813" spans="1:12" s="5" customFormat="1" x14ac:dyDescent="0.2">
      <c r="A813" s="7"/>
      <c r="B813" s="7"/>
      <c r="D813" s="4"/>
      <c r="E813" s="6"/>
      <c r="F813" s="4"/>
      <c r="G813" s="4"/>
      <c r="H813" s="4"/>
      <c r="I813" s="4"/>
      <c r="J813" s="4"/>
      <c r="K813" s="4"/>
      <c r="L813" s="4"/>
    </row>
    <row r="814" spans="1:12" s="5" customFormat="1" x14ac:dyDescent="0.2">
      <c r="A814" s="7"/>
      <c r="B814" s="7"/>
      <c r="D814" s="4"/>
      <c r="E814" s="6"/>
      <c r="F814" s="4"/>
      <c r="G814" s="4"/>
      <c r="H814" s="4"/>
      <c r="I814" s="4"/>
      <c r="J814" s="4"/>
      <c r="K814" s="4"/>
      <c r="L814" s="4"/>
    </row>
    <row r="815" spans="1:12" s="5" customFormat="1" x14ac:dyDescent="0.2">
      <c r="A815" s="7"/>
      <c r="B815" s="7"/>
      <c r="D815" s="4"/>
      <c r="E815" s="6"/>
      <c r="F815" s="4"/>
      <c r="G815" s="4"/>
      <c r="H815" s="4"/>
      <c r="I815" s="4"/>
      <c r="J815" s="4"/>
      <c r="K815" s="4"/>
      <c r="L815" s="4"/>
    </row>
    <row r="816" spans="1:12" s="5" customFormat="1" x14ac:dyDescent="0.2">
      <c r="A816" s="7"/>
      <c r="B816" s="7"/>
      <c r="D816" s="4"/>
      <c r="E816" s="6"/>
      <c r="F816" s="4"/>
      <c r="G816" s="4"/>
      <c r="H816" s="4"/>
      <c r="I816" s="4"/>
      <c r="J816" s="4"/>
      <c r="K816" s="4"/>
      <c r="L816" s="4"/>
    </row>
    <row r="817" spans="1:12" s="5" customFormat="1" x14ac:dyDescent="0.2">
      <c r="A817" s="7"/>
      <c r="B817" s="7"/>
      <c r="D817" s="4"/>
      <c r="E817" s="6"/>
      <c r="F817" s="4"/>
      <c r="G817" s="4"/>
      <c r="H817" s="4"/>
      <c r="I817" s="4"/>
      <c r="J817" s="4"/>
      <c r="K817" s="4"/>
      <c r="L817" s="4"/>
    </row>
    <row r="818" spans="1:12" s="5" customFormat="1" x14ac:dyDescent="0.2">
      <c r="A818" s="7"/>
      <c r="B818" s="7"/>
      <c r="D818" s="4"/>
      <c r="E818" s="6"/>
      <c r="F818" s="4"/>
      <c r="G818" s="4"/>
      <c r="H818" s="4"/>
      <c r="I818" s="4"/>
      <c r="J818" s="4"/>
      <c r="K818" s="4"/>
      <c r="L818" s="4"/>
    </row>
    <row r="819" spans="1:12" s="5" customFormat="1" x14ac:dyDescent="0.2">
      <c r="A819" s="7"/>
      <c r="B819" s="7"/>
      <c r="D819" s="4"/>
      <c r="E819" s="6"/>
      <c r="F819" s="4"/>
      <c r="G819" s="4"/>
      <c r="H819" s="4"/>
      <c r="I819" s="4"/>
      <c r="J819" s="4"/>
      <c r="K819" s="4"/>
      <c r="L819" s="4"/>
    </row>
    <row r="820" spans="1:12" s="5" customFormat="1" x14ac:dyDescent="0.2">
      <c r="A820" s="7"/>
      <c r="B820" s="7"/>
      <c r="D820" s="4"/>
      <c r="E820" s="6"/>
      <c r="F820" s="4"/>
      <c r="G820" s="4"/>
      <c r="H820" s="4"/>
      <c r="I820" s="4"/>
      <c r="J820" s="4"/>
      <c r="K820" s="4"/>
      <c r="L820" s="4"/>
    </row>
    <row r="821" spans="1:12" s="5" customFormat="1" x14ac:dyDescent="0.2">
      <c r="A821" s="7"/>
      <c r="B821" s="7"/>
      <c r="D821" s="4"/>
      <c r="E821" s="6"/>
      <c r="F821" s="4"/>
      <c r="G821" s="4"/>
      <c r="H821" s="4"/>
      <c r="I821" s="4"/>
      <c r="J821" s="4"/>
      <c r="K821" s="4"/>
      <c r="L821" s="4"/>
    </row>
    <row r="822" spans="1:12" s="5" customFormat="1" x14ac:dyDescent="0.2">
      <c r="A822" s="7"/>
      <c r="B822" s="7"/>
      <c r="D822" s="4"/>
      <c r="E822" s="6"/>
      <c r="F822" s="4"/>
      <c r="G822" s="4"/>
      <c r="H822" s="4"/>
      <c r="I822" s="4"/>
      <c r="J822" s="4"/>
      <c r="K822" s="4"/>
      <c r="L822" s="4"/>
    </row>
    <row r="823" spans="1:12" s="5" customFormat="1" x14ac:dyDescent="0.2">
      <c r="A823" s="7"/>
      <c r="B823" s="7"/>
      <c r="D823" s="4"/>
      <c r="E823" s="6"/>
      <c r="F823" s="4"/>
      <c r="G823" s="4"/>
      <c r="H823" s="4"/>
      <c r="I823" s="4"/>
      <c r="J823" s="4"/>
      <c r="K823" s="4"/>
      <c r="L823" s="4"/>
    </row>
    <row r="824" spans="1:12" s="5" customFormat="1" x14ac:dyDescent="0.2">
      <c r="A824" s="7"/>
      <c r="B824" s="7"/>
      <c r="D824" s="4"/>
      <c r="E824" s="6"/>
      <c r="F824" s="4"/>
      <c r="G824" s="4"/>
      <c r="H824" s="4"/>
      <c r="I824" s="4"/>
      <c r="J824" s="4"/>
      <c r="K824" s="4"/>
      <c r="L824" s="4"/>
    </row>
    <row r="825" spans="1:12" s="5" customFormat="1" x14ac:dyDescent="0.2">
      <c r="A825" s="7"/>
      <c r="B825" s="7"/>
      <c r="D825" s="4"/>
      <c r="E825" s="6"/>
      <c r="F825" s="4"/>
      <c r="G825" s="4"/>
      <c r="H825" s="4"/>
      <c r="I825" s="4"/>
      <c r="J825" s="4"/>
      <c r="K825" s="4"/>
      <c r="L825" s="4"/>
    </row>
    <row r="826" spans="1:12" s="5" customFormat="1" x14ac:dyDescent="0.2">
      <c r="A826" s="7"/>
      <c r="B826" s="7"/>
      <c r="D826" s="4"/>
      <c r="E826" s="6"/>
      <c r="F826" s="4"/>
      <c r="G826" s="4"/>
      <c r="H826" s="4"/>
      <c r="I826" s="4"/>
      <c r="J826" s="4"/>
      <c r="K826" s="4"/>
      <c r="L826" s="4"/>
    </row>
    <row r="827" spans="1:12" s="5" customFormat="1" x14ac:dyDescent="0.2">
      <c r="A827" s="7"/>
      <c r="B827" s="7"/>
      <c r="D827" s="4"/>
      <c r="E827" s="6"/>
      <c r="F827" s="4"/>
      <c r="G827" s="4"/>
      <c r="H827" s="4"/>
      <c r="I827" s="4"/>
      <c r="J827" s="4"/>
      <c r="K827" s="4"/>
      <c r="L827" s="4"/>
    </row>
    <row r="828" spans="1:12" s="5" customFormat="1" x14ac:dyDescent="0.2">
      <c r="A828" s="7"/>
      <c r="B828" s="7"/>
      <c r="D828" s="4"/>
      <c r="E828" s="6"/>
      <c r="F828" s="4"/>
      <c r="G828" s="4"/>
      <c r="H828" s="4"/>
      <c r="I828" s="4"/>
      <c r="J828" s="4"/>
      <c r="K828" s="4"/>
      <c r="L828" s="4"/>
    </row>
    <row r="829" spans="1:12" s="5" customFormat="1" x14ac:dyDescent="0.2">
      <c r="A829" s="7"/>
      <c r="B829" s="7"/>
      <c r="D829" s="4"/>
      <c r="E829" s="6"/>
      <c r="F829" s="4"/>
      <c r="G829" s="4"/>
      <c r="H829" s="4"/>
      <c r="I829" s="4"/>
      <c r="J829" s="4"/>
      <c r="K829" s="4"/>
      <c r="L829" s="4"/>
    </row>
    <row r="830" spans="1:12" s="5" customFormat="1" x14ac:dyDescent="0.2">
      <c r="A830" s="7"/>
      <c r="B830" s="7"/>
      <c r="D830" s="4"/>
      <c r="E830" s="6"/>
      <c r="F830" s="4"/>
      <c r="G830" s="4"/>
      <c r="H830" s="4"/>
      <c r="I830" s="4"/>
      <c r="J830" s="4"/>
      <c r="K830" s="4"/>
      <c r="L830" s="4"/>
    </row>
    <row r="831" spans="1:12" s="5" customFormat="1" x14ac:dyDescent="0.2">
      <c r="A831" s="7"/>
      <c r="B831" s="7"/>
      <c r="D831" s="4"/>
      <c r="E831" s="6"/>
      <c r="F831" s="4"/>
      <c r="G831" s="4"/>
      <c r="H831" s="4"/>
      <c r="I831" s="4"/>
      <c r="J831" s="4"/>
      <c r="K831" s="4"/>
      <c r="L831" s="4"/>
    </row>
    <row r="832" spans="1:12" s="5" customFormat="1" x14ac:dyDescent="0.2">
      <c r="A832" s="7"/>
      <c r="B832" s="7"/>
      <c r="D832" s="4"/>
      <c r="E832" s="6"/>
      <c r="F832" s="4"/>
      <c r="G832" s="4"/>
      <c r="H832" s="4"/>
      <c r="I832" s="4"/>
      <c r="J832" s="4"/>
      <c r="K832" s="4"/>
      <c r="L832" s="4"/>
    </row>
    <row r="833" spans="1:12" s="5" customFormat="1" x14ac:dyDescent="0.2">
      <c r="A833" s="7"/>
      <c r="B833" s="7"/>
      <c r="D833" s="4"/>
      <c r="E833" s="6"/>
      <c r="F833" s="4"/>
      <c r="G833" s="4"/>
      <c r="H833" s="4"/>
      <c r="I833" s="4"/>
      <c r="J833" s="4"/>
      <c r="K833" s="4"/>
      <c r="L833" s="4"/>
    </row>
    <row r="834" spans="1:12" s="5" customFormat="1" x14ac:dyDescent="0.2">
      <c r="A834" s="7"/>
      <c r="B834" s="7"/>
      <c r="D834" s="4"/>
      <c r="E834" s="6"/>
      <c r="F834" s="4"/>
      <c r="G834" s="4"/>
      <c r="H834" s="4"/>
      <c r="I834" s="4"/>
      <c r="J834" s="4"/>
      <c r="K834" s="4"/>
      <c r="L834" s="4"/>
    </row>
    <row r="835" spans="1:12" s="5" customFormat="1" x14ac:dyDescent="0.2">
      <c r="A835" s="7"/>
      <c r="B835" s="7"/>
      <c r="D835" s="4"/>
      <c r="E835" s="6"/>
      <c r="F835" s="4"/>
      <c r="G835" s="4"/>
      <c r="H835" s="4"/>
      <c r="I835" s="4"/>
      <c r="J835" s="4"/>
      <c r="K835" s="4"/>
      <c r="L835" s="4"/>
    </row>
    <row r="836" spans="1:12" s="5" customFormat="1" x14ac:dyDescent="0.2">
      <c r="A836" s="7"/>
      <c r="B836" s="7"/>
      <c r="D836" s="4"/>
      <c r="E836" s="6"/>
      <c r="F836" s="4"/>
      <c r="G836" s="4"/>
      <c r="H836" s="4"/>
      <c r="I836" s="4"/>
      <c r="J836" s="4"/>
      <c r="K836" s="4"/>
      <c r="L836" s="4"/>
    </row>
    <row r="837" spans="1:12" s="5" customFormat="1" x14ac:dyDescent="0.2">
      <c r="A837" s="7"/>
      <c r="B837" s="7"/>
      <c r="D837" s="4"/>
      <c r="E837" s="6"/>
      <c r="F837" s="4"/>
      <c r="G837" s="4"/>
      <c r="H837" s="4"/>
      <c r="I837" s="4"/>
      <c r="J837" s="4"/>
      <c r="K837" s="4"/>
      <c r="L837" s="4"/>
    </row>
    <row r="838" spans="1:12" s="5" customFormat="1" x14ac:dyDescent="0.2">
      <c r="A838" s="7"/>
      <c r="B838" s="7"/>
      <c r="D838" s="4"/>
      <c r="E838" s="6"/>
      <c r="F838" s="4"/>
      <c r="G838" s="4"/>
      <c r="H838" s="4"/>
      <c r="I838" s="4"/>
      <c r="J838" s="4"/>
      <c r="K838" s="4"/>
      <c r="L838" s="4"/>
    </row>
    <row r="839" spans="1:12" s="5" customFormat="1" x14ac:dyDescent="0.2">
      <c r="A839" s="7"/>
      <c r="B839" s="7"/>
      <c r="D839" s="4"/>
      <c r="E839" s="6"/>
      <c r="F839" s="4"/>
      <c r="G839" s="4"/>
      <c r="H839" s="4"/>
      <c r="I839" s="4"/>
      <c r="J839" s="4"/>
      <c r="K839" s="4"/>
      <c r="L839" s="4"/>
    </row>
    <row r="840" spans="1:12" s="5" customFormat="1" x14ac:dyDescent="0.2">
      <c r="A840" s="7"/>
      <c r="B840" s="7"/>
      <c r="D840" s="4"/>
      <c r="E840" s="6"/>
      <c r="F840" s="4"/>
      <c r="G840" s="4"/>
      <c r="H840" s="4"/>
      <c r="I840" s="4"/>
      <c r="J840" s="4"/>
      <c r="K840" s="4"/>
      <c r="L840" s="4"/>
    </row>
    <row r="841" spans="1:12" s="5" customFormat="1" x14ac:dyDescent="0.2">
      <c r="A841" s="7"/>
      <c r="B841" s="7"/>
      <c r="D841" s="4"/>
      <c r="E841" s="6"/>
      <c r="F841" s="4"/>
      <c r="G841" s="4"/>
      <c r="H841" s="4"/>
      <c r="I841" s="4"/>
      <c r="J841" s="4"/>
      <c r="K841" s="4"/>
      <c r="L841" s="4"/>
    </row>
    <row r="842" spans="1:12" s="5" customFormat="1" x14ac:dyDescent="0.2">
      <c r="A842" s="7"/>
      <c r="B842" s="7"/>
      <c r="D842" s="4"/>
      <c r="E842" s="6"/>
      <c r="F842" s="4"/>
      <c r="G842" s="4"/>
      <c r="H842" s="4"/>
      <c r="I842" s="4"/>
      <c r="J842" s="4"/>
      <c r="K842" s="4"/>
      <c r="L842" s="4"/>
    </row>
    <row r="843" spans="1:12" s="5" customFormat="1" x14ac:dyDescent="0.2">
      <c r="A843" s="7"/>
      <c r="B843" s="7"/>
      <c r="D843" s="4"/>
      <c r="E843" s="6"/>
      <c r="F843" s="4"/>
      <c r="G843" s="4"/>
      <c r="H843" s="4"/>
      <c r="I843" s="4"/>
      <c r="J843" s="4"/>
      <c r="K843" s="4"/>
      <c r="L843" s="4"/>
    </row>
    <row r="844" spans="1:12" s="5" customFormat="1" x14ac:dyDescent="0.2">
      <c r="A844" s="7"/>
      <c r="B844" s="7"/>
      <c r="D844" s="4"/>
      <c r="E844" s="6"/>
      <c r="F844" s="4"/>
      <c r="G844" s="4"/>
      <c r="H844" s="4"/>
      <c r="I844" s="4"/>
      <c r="J844" s="4"/>
      <c r="K844" s="4"/>
      <c r="L844" s="4"/>
    </row>
    <row r="845" spans="1:12" s="5" customFormat="1" x14ac:dyDescent="0.2">
      <c r="A845" s="7"/>
      <c r="B845" s="7"/>
      <c r="D845" s="4"/>
      <c r="E845" s="6"/>
      <c r="F845" s="4"/>
      <c r="G845" s="4"/>
      <c r="H845" s="4"/>
      <c r="I845" s="4"/>
      <c r="J845" s="4"/>
      <c r="K845" s="4"/>
      <c r="L845" s="4"/>
    </row>
    <row r="846" spans="1:12" s="5" customFormat="1" x14ac:dyDescent="0.2">
      <c r="A846" s="7"/>
      <c r="B846" s="7"/>
      <c r="D846" s="4"/>
      <c r="E846" s="6"/>
      <c r="F846" s="4"/>
      <c r="G846" s="4"/>
      <c r="H846" s="4"/>
      <c r="I846" s="4"/>
      <c r="J846" s="4"/>
      <c r="K846" s="4"/>
      <c r="L846" s="4"/>
    </row>
    <row r="847" spans="1:12" s="5" customFormat="1" x14ac:dyDescent="0.2">
      <c r="A847" s="7"/>
      <c r="B847" s="7"/>
      <c r="D847" s="4"/>
      <c r="E847" s="6"/>
      <c r="F847" s="4"/>
      <c r="G847" s="4"/>
      <c r="H847" s="4"/>
      <c r="I847" s="4"/>
      <c r="J847" s="4"/>
      <c r="K847" s="4"/>
      <c r="L847" s="4"/>
    </row>
    <row r="848" spans="1:12" s="5" customFormat="1" x14ac:dyDescent="0.2">
      <c r="A848" s="7"/>
      <c r="B848" s="7"/>
      <c r="D848" s="4"/>
      <c r="E848" s="6"/>
      <c r="F848" s="4"/>
      <c r="G848" s="4"/>
      <c r="H848" s="4"/>
      <c r="I848" s="4"/>
      <c r="J848" s="4"/>
      <c r="K848" s="4"/>
      <c r="L848" s="4"/>
    </row>
    <row r="849" spans="1:12" s="5" customFormat="1" x14ac:dyDescent="0.2">
      <c r="A849" s="7"/>
      <c r="B849" s="7"/>
      <c r="D849" s="4"/>
      <c r="E849" s="6"/>
      <c r="F849" s="4"/>
      <c r="G849" s="4"/>
      <c r="H849" s="4"/>
      <c r="I849" s="4"/>
      <c r="J849" s="4"/>
      <c r="K849" s="4"/>
      <c r="L849" s="4"/>
    </row>
    <row r="850" spans="1:12" s="5" customFormat="1" x14ac:dyDescent="0.2">
      <c r="A850" s="7"/>
      <c r="B850" s="7"/>
      <c r="D850" s="4"/>
      <c r="E850" s="6"/>
      <c r="F850" s="4"/>
      <c r="G850" s="4"/>
      <c r="H850" s="4"/>
      <c r="I850" s="4"/>
      <c r="J850" s="4"/>
      <c r="K850" s="4"/>
      <c r="L850" s="4"/>
    </row>
    <row r="851" spans="1:12" s="5" customFormat="1" x14ac:dyDescent="0.2">
      <c r="A851" s="7"/>
      <c r="B851" s="7"/>
      <c r="D851" s="4"/>
      <c r="E851" s="6"/>
      <c r="F851" s="4"/>
      <c r="G851" s="4"/>
      <c r="H851" s="4"/>
      <c r="I851" s="4"/>
      <c r="J851" s="4"/>
      <c r="K851" s="4"/>
      <c r="L851" s="4"/>
    </row>
    <row r="852" spans="1:12" s="5" customFormat="1" x14ac:dyDescent="0.2">
      <c r="A852" s="7"/>
      <c r="B852" s="7"/>
      <c r="D852" s="4"/>
      <c r="E852" s="6"/>
      <c r="F852" s="4"/>
      <c r="G852" s="4"/>
      <c r="H852" s="4"/>
      <c r="I852" s="4"/>
      <c r="J852" s="4"/>
      <c r="K852" s="4"/>
      <c r="L852" s="4"/>
    </row>
    <row r="853" spans="1:12" s="5" customFormat="1" x14ac:dyDescent="0.2">
      <c r="A853" s="7"/>
      <c r="B853" s="7"/>
      <c r="D853" s="4"/>
      <c r="E853" s="6"/>
      <c r="F853" s="4"/>
      <c r="G853" s="4"/>
      <c r="H853" s="4"/>
      <c r="I853" s="4"/>
      <c r="J853" s="4"/>
      <c r="K853" s="4"/>
      <c r="L853" s="4"/>
    </row>
    <row r="854" spans="1:12" s="5" customFormat="1" x14ac:dyDescent="0.2">
      <c r="A854" s="7"/>
      <c r="B854" s="7"/>
      <c r="D854" s="4"/>
      <c r="E854" s="6"/>
      <c r="F854" s="4"/>
      <c r="G854" s="4"/>
      <c r="H854" s="4"/>
      <c r="I854" s="4"/>
      <c r="J854" s="4"/>
      <c r="K854" s="4"/>
      <c r="L854" s="4"/>
    </row>
    <row r="855" spans="1:12" s="5" customFormat="1" x14ac:dyDescent="0.2">
      <c r="A855" s="7"/>
      <c r="B855" s="7"/>
      <c r="D855" s="4"/>
      <c r="E855" s="6"/>
      <c r="F855" s="4"/>
      <c r="G855" s="4"/>
      <c r="H855" s="4"/>
      <c r="I855" s="4"/>
      <c r="J855" s="4"/>
      <c r="K855" s="4"/>
      <c r="L855" s="4"/>
    </row>
    <row r="856" spans="1:12" s="5" customFormat="1" x14ac:dyDescent="0.2">
      <c r="A856" s="7"/>
      <c r="B856" s="7"/>
      <c r="D856" s="4"/>
      <c r="E856" s="6"/>
      <c r="F856" s="4"/>
      <c r="G856" s="4"/>
      <c r="H856" s="4"/>
      <c r="I856" s="4"/>
      <c r="J856" s="4"/>
      <c r="K856" s="4"/>
      <c r="L856" s="4"/>
    </row>
    <row r="857" spans="1:12" s="5" customFormat="1" x14ac:dyDescent="0.2">
      <c r="A857" s="7"/>
      <c r="B857" s="7"/>
      <c r="D857" s="4"/>
      <c r="E857" s="6"/>
      <c r="F857" s="4"/>
      <c r="G857" s="4"/>
      <c r="H857" s="4"/>
      <c r="I857" s="4"/>
      <c r="J857" s="4"/>
      <c r="K857" s="4"/>
      <c r="L857" s="4"/>
    </row>
    <row r="858" spans="1:12" s="5" customFormat="1" x14ac:dyDescent="0.2">
      <c r="A858" s="7"/>
      <c r="B858" s="7"/>
      <c r="D858" s="4"/>
      <c r="E858" s="6"/>
      <c r="F858" s="4"/>
      <c r="G858" s="4"/>
      <c r="H858" s="4"/>
      <c r="I858" s="4"/>
      <c r="J858" s="4"/>
      <c r="K858" s="4"/>
      <c r="L858" s="4"/>
    </row>
    <row r="859" spans="1:12" s="5" customFormat="1" x14ac:dyDescent="0.2">
      <c r="A859" s="7"/>
      <c r="B859" s="7"/>
      <c r="D859" s="4"/>
      <c r="E859" s="6"/>
      <c r="F859" s="4"/>
      <c r="G859" s="4"/>
      <c r="H859" s="4"/>
      <c r="I859" s="4"/>
      <c r="J859" s="4"/>
      <c r="K859" s="4"/>
      <c r="L859" s="4"/>
    </row>
    <row r="860" spans="1:12" s="5" customFormat="1" x14ac:dyDescent="0.2">
      <c r="A860" s="7"/>
      <c r="B860" s="7"/>
      <c r="D860" s="4"/>
      <c r="E860" s="6"/>
      <c r="F860" s="4"/>
      <c r="G860" s="4"/>
      <c r="H860" s="4"/>
      <c r="I860" s="4"/>
      <c r="J860" s="4"/>
      <c r="K860" s="4"/>
      <c r="L860" s="4"/>
    </row>
    <row r="861" spans="1:12" s="5" customFormat="1" x14ac:dyDescent="0.2">
      <c r="A861" s="7"/>
      <c r="B861" s="7"/>
      <c r="D861" s="4"/>
      <c r="E861" s="6"/>
      <c r="F861" s="4"/>
      <c r="G861" s="4"/>
      <c r="H861" s="4"/>
      <c r="I861" s="4"/>
      <c r="J861" s="4"/>
      <c r="K861" s="4"/>
      <c r="L861" s="4"/>
    </row>
    <row r="862" spans="1:12" s="5" customFormat="1" x14ac:dyDescent="0.2">
      <c r="A862" s="7"/>
      <c r="B862" s="7"/>
      <c r="D862" s="4"/>
      <c r="E862" s="6"/>
      <c r="F862" s="4"/>
      <c r="G862" s="4"/>
      <c r="H862" s="4"/>
      <c r="I862" s="4"/>
      <c r="J862" s="4"/>
      <c r="K862" s="4"/>
      <c r="L862" s="4"/>
    </row>
    <row r="863" spans="1:12" s="5" customFormat="1" x14ac:dyDescent="0.2">
      <c r="A863" s="7"/>
      <c r="B863" s="7"/>
      <c r="D863" s="4"/>
      <c r="E863" s="6"/>
      <c r="F863" s="4"/>
      <c r="G863" s="4"/>
      <c r="H863" s="4"/>
      <c r="I863" s="4"/>
      <c r="J863" s="4"/>
      <c r="K863" s="4"/>
      <c r="L863" s="4"/>
    </row>
    <row r="864" spans="1:12" s="5" customFormat="1" x14ac:dyDescent="0.2">
      <c r="A864" s="7"/>
      <c r="B864" s="7"/>
      <c r="D864" s="4"/>
      <c r="E864" s="6"/>
      <c r="F864" s="4"/>
      <c r="G864" s="4"/>
      <c r="H864" s="4"/>
      <c r="I864" s="4"/>
      <c r="J864" s="4"/>
      <c r="K864" s="4"/>
      <c r="L864" s="4"/>
    </row>
    <row r="865" spans="1:12" s="5" customFormat="1" x14ac:dyDescent="0.2">
      <c r="A865" s="7"/>
      <c r="B865" s="7"/>
      <c r="D865" s="4"/>
      <c r="E865" s="6"/>
      <c r="F865" s="4"/>
      <c r="G865" s="4"/>
      <c r="H865" s="4"/>
      <c r="I865" s="4"/>
      <c r="J865" s="4"/>
      <c r="K865" s="4"/>
      <c r="L865" s="4"/>
    </row>
    <row r="866" spans="1:12" s="5" customFormat="1" x14ac:dyDescent="0.2">
      <c r="A866" s="7"/>
      <c r="B866" s="7"/>
      <c r="D866" s="4"/>
      <c r="E866" s="6"/>
      <c r="F866" s="4"/>
      <c r="G866" s="4"/>
      <c r="H866" s="4"/>
      <c r="I866" s="4"/>
      <c r="J866" s="4"/>
      <c r="K866" s="4"/>
      <c r="L866" s="4"/>
    </row>
    <row r="867" spans="1:12" s="5" customFormat="1" x14ac:dyDescent="0.2">
      <c r="A867" s="7"/>
      <c r="B867" s="7"/>
      <c r="D867" s="4"/>
      <c r="E867" s="6"/>
      <c r="F867" s="4"/>
      <c r="G867" s="4"/>
      <c r="H867" s="4"/>
      <c r="I867" s="4"/>
      <c r="J867" s="4"/>
      <c r="K867" s="4"/>
      <c r="L867" s="4"/>
    </row>
    <row r="868" spans="1:12" s="5" customFormat="1" x14ac:dyDescent="0.2">
      <c r="A868" s="7"/>
      <c r="B868" s="7"/>
      <c r="D868" s="4"/>
      <c r="E868" s="6"/>
      <c r="F868" s="4"/>
      <c r="G868" s="4"/>
      <c r="H868" s="4"/>
      <c r="I868" s="4"/>
      <c r="J868" s="4"/>
      <c r="K868" s="4"/>
      <c r="L868" s="4"/>
    </row>
    <row r="869" spans="1:12" s="5" customFormat="1" x14ac:dyDescent="0.2">
      <c r="A869" s="7"/>
      <c r="B869" s="7"/>
      <c r="D869" s="4"/>
      <c r="E869" s="6"/>
      <c r="F869" s="4"/>
      <c r="G869" s="4"/>
      <c r="H869" s="4"/>
      <c r="I869" s="4"/>
      <c r="J869" s="4"/>
      <c r="K869" s="4"/>
      <c r="L869" s="4"/>
    </row>
    <row r="870" spans="1:12" s="5" customFormat="1" x14ac:dyDescent="0.2">
      <c r="A870" s="7"/>
      <c r="B870" s="7"/>
      <c r="D870" s="4"/>
      <c r="E870" s="6"/>
      <c r="F870" s="4"/>
      <c r="G870" s="4"/>
      <c r="H870" s="4"/>
      <c r="I870" s="4"/>
      <c r="J870" s="4"/>
      <c r="K870" s="4"/>
      <c r="L870" s="4"/>
    </row>
    <row r="871" spans="1:12" s="5" customFormat="1" x14ac:dyDescent="0.2">
      <c r="A871" s="7"/>
      <c r="B871" s="7"/>
      <c r="D871" s="4"/>
      <c r="E871" s="6"/>
      <c r="F871" s="4"/>
      <c r="G871" s="4"/>
      <c r="H871" s="4"/>
      <c r="I871" s="4"/>
      <c r="J871" s="4"/>
      <c r="K871" s="4"/>
      <c r="L871" s="4"/>
    </row>
    <row r="872" spans="1:12" s="5" customFormat="1" x14ac:dyDescent="0.2">
      <c r="A872" s="7"/>
      <c r="B872" s="7"/>
      <c r="D872" s="4"/>
      <c r="E872" s="6"/>
      <c r="F872" s="4"/>
      <c r="G872" s="4"/>
      <c r="H872" s="4"/>
      <c r="I872" s="4"/>
      <c r="J872" s="4"/>
      <c r="K872" s="4"/>
      <c r="L872" s="4"/>
    </row>
    <row r="873" spans="1:12" s="5" customFormat="1" x14ac:dyDescent="0.2">
      <c r="A873" s="7"/>
      <c r="B873" s="7"/>
      <c r="D873" s="4"/>
      <c r="E873" s="6"/>
      <c r="F873" s="4"/>
      <c r="G873" s="4"/>
      <c r="H873" s="4"/>
      <c r="I873" s="4"/>
      <c r="J873" s="4"/>
      <c r="K873" s="4"/>
      <c r="L873" s="4"/>
    </row>
    <row r="874" spans="1:12" s="5" customFormat="1" x14ac:dyDescent="0.2">
      <c r="A874" s="7"/>
      <c r="B874" s="7"/>
      <c r="D874" s="4"/>
      <c r="E874" s="6"/>
      <c r="F874" s="4"/>
      <c r="G874" s="4"/>
      <c r="H874" s="4"/>
      <c r="I874" s="4"/>
      <c r="J874" s="4"/>
      <c r="K874" s="4"/>
      <c r="L874" s="4"/>
    </row>
    <row r="875" spans="1:12" s="5" customFormat="1" x14ac:dyDescent="0.2">
      <c r="A875" s="7"/>
      <c r="B875" s="7"/>
      <c r="D875" s="4"/>
      <c r="E875" s="6"/>
      <c r="F875" s="4"/>
      <c r="G875" s="4"/>
      <c r="H875" s="4"/>
      <c r="I875" s="4"/>
      <c r="J875" s="4"/>
      <c r="K875" s="4"/>
      <c r="L875" s="4"/>
    </row>
    <row r="876" spans="1:12" s="5" customFormat="1" x14ac:dyDescent="0.2">
      <c r="A876" s="7"/>
      <c r="B876" s="7"/>
      <c r="D876" s="4"/>
      <c r="E876" s="6"/>
      <c r="F876" s="4"/>
      <c r="G876" s="4"/>
      <c r="H876" s="4"/>
      <c r="I876" s="4"/>
      <c r="J876" s="4"/>
      <c r="K876" s="4"/>
      <c r="L876" s="4"/>
    </row>
    <row r="877" spans="1:12" s="5" customFormat="1" x14ac:dyDescent="0.2">
      <c r="A877" s="7"/>
      <c r="B877" s="7"/>
      <c r="D877" s="4"/>
      <c r="E877" s="6"/>
      <c r="F877" s="4"/>
      <c r="G877" s="4"/>
      <c r="H877" s="4"/>
      <c r="I877" s="4"/>
      <c r="J877" s="4"/>
      <c r="K877" s="4"/>
      <c r="L877" s="4"/>
    </row>
    <row r="878" spans="1:12" s="5" customFormat="1" x14ac:dyDescent="0.2">
      <c r="A878" s="7"/>
      <c r="B878" s="7"/>
      <c r="D878" s="4"/>
      <c r="E878" s="6"/>
      <c r="F878" s="4"/>
      <c r="G878" s="4"/>
      <c r="H878" s="4"/>
      <c r="I878" s="4"/>
      <c r="J878" s="4"/>
      <c r="K878" s="4"/>
      <c r="L878" s="4"/>
    </row>
    <row r="879" spans="1:12" s="5" customFormat="1" x14ac:dyDescent="0.2">
      <c r="A879" s="7"/>
      <c r="B879" s="7"/>
      <c r="D879" s="4"/>
      <c r="E879" s="6"/>
      <c r="F879" s="4"/>
      <c r="G879" s="4"/>
      <c r="H879" s="4"/>
      <c r="I879" s="4"/>
      <c r="J879" s="4"/>
      <c r="K879" s="4"/>
      <c r="L879" s="4"/>
    </row>
    <row r="880" spans="1:12" s="5" customFormat="1" x14ac:dyDescent="0.2">
      <c r="A880" s="7"/>
      <c r="B880" s="7"/>
      <c r="D880" s="4"/>
      <c r="E880" s="6"/>
      <c r="F880" s="4"/>
      <c r="G880" s="4"/>
      <c r="H880" s="4"/>
      <c r="I880" s="4"/>
      <c r="J880" s="4"/>
      <c r="K880" s="4"/>
      <c r="L880" s="4"/>
    </row>
    <row r="881" spans="1:12" s="5" customFormat="1" x14ac:dyDescent="0.2">
      <c r="A881" s="7"/>
      <c r="B881" s="7"/>
      <c r="D881" s="4"/>
      <c r="E881" s="6"/>
      <c r="F881" s="4"/>
      <c r="G881" s="4"/>
      <c r="H881" s="4"/>
      <c r="I881" s="4"/>
      <c r="J881" s="4"/>
      <c r="K881" s="4"/>
      <c r="L881" s="4"/>
    </row>
    <row r="882" spans="1:12" s="5" customFormat="1" x14ac:dyDescent="0.2">
      <c r="A882" s="7"/>
      <c r="B882" s="7"/>
      <c r="D882" s="4"/>
      <c r="E882" s="6"/>
      <c r="F882" s="4"/>
      <c r="G882" s="4"/>
      <c r="H882" s="4"/>
      <c r="I882" s="4"/>
      <c r="J882" s="4"/>
      <c r="K882" s="4"/>
      <c r="L882" s="4"/>
    </row>
    <row r="883" spans="1:12" s="5" customFormat="1" x14ac:dyDescent="0.2">
      <c r="A883" s="7"/>
      <c r="B883" s="7"/>
      <c r="D883" s="4"/>
      <c r="E883" s="6"/>
      <c r="F883" s="4"/>
      <c r="G883" s="4"/>
      <c r="H883" s="4"/>
      <c r="I883" s="4"/>
      <c r="J883" s="4"/>
      <c r="K883" s="4"/>
      <c r="L883" s="4"/>
    </row>
    <row r="884" spans="1:12" s="5" customFormat="1" x14ac:dyDescent="0.2">
      <c r="A884" s="7"/>
      <c r="B884" s="7"/>
      <c r="D884" s="4"/>
      <c r="E884" s="6"/>
      <c r="F884" s="4"/>
      <c r="G884" s="4"/>
      <c r="H884" s="4"/>
      <c r="I884" s="4"/>
      <c r="J884" s="4"/>
      <c r="K884" s="4"/>
      <c r="L884" s="4"/>
    </row>
    <row r="885" spans="1:12" s="5" customFormat="1" x14ac:dyDescent="0.2">
      <c r="A885" s="7"/>
      <c r="B885" s="7"/>
      <c r="D885" s="4"/>
      <c r="E885" s="6"/>
      <c r="F885" s="4"/>
      <c r="G885" s="4"/>
      <c r="H885" s="4"/>
      <c r="I885" s="4"/>
      <c r="J885" s="4"/>
      <c r="K885" s="4"/>
      <c r="L885" s="4"/>
    </row>
    <row r="886" spans="1:12" s="5" customFormat="1" x14ac:dyDescent="0.2">
      <c r="A886" s="7"/>
      <c r="B886" s="7"/>
      <c r="D886" s="4"/>
      <c r="E886" s="6"/>
      <c r="F886" s="4"/>
      <c r="G886" s="4"/>
      <c r="H886" s="4"/>
      <c r="I886" s="4"/>
      <c r="J886" s="4"/>
      <c r="K886" s="4"/>
      <c r="L886" s="4"/>
    </row>
    <row r="887" spans="1:12" s="5" customFormat="1" x14ac:dyDescent="0.2">
      <c r="A887" s="7"/>
      <c r="B887" s="7"/>
      <c r="D887" s="4"/>
      <c r="E887" s="6"/>
      <c r="F887" s="4"/>
      <c r="G887" s="4"/>
      <c r="H887" s="4"/>
      <c r="I887" s="4"/>
      <c r="J887" s="4"/>
      <c r="K887" s="4"/>
      <c r="L887" s="4"/>
    </row>
    <row r="888" spans="1:12" s="5" customFormat="1" x14ac:dyDescent="0.2">
      <c r="A888" s="7"/>
      <c r="B888" s="7"/>
      <c r="D888" s="4"/>
      <c r="E888" s="6"/>
      <c r="F888" s="4"/>
      <c r="G888" s="4"/>
      <c r="H888" s="4"/>
      <c r="I888" s="4"/>
      <c r="J888" s="4"/>
      <c r="K888" s="4"/>
      <c r="L888" s="4"/>
    </row>
    <row r="889" spans="1:12" s="5" customFormat="1" x14ac:dyDescent="0.2">
      <c r="A889" s="7"/>
      <c r="B889" s="7"/>
      <c r="D889" s="4"/>
      <c r="E889" s="6"/>
      <c r="F889" s="4"/>
      <c r="G889" s="4"/>
      <c r="H889" s="4"/>
      <c r="I889" s="4"/>
      <c r="J889" s="4"/>
      <c r="K889" s="4"/>
      <c r="L889" s="4"/>
    </row>
    <row r="890" spans="1:12" s="5" customFormat="1" x14ac:dyDescent="0.2">
      <c r="A890" s="7"/>
      <c r="B890" s="7"/>
      <c r="D890" s="4"/>
      <c r="E890" s="6"/>
      <c r="F890" s="4"/>
      <c r="G890" s="4"/>
      <c r="H890" s="4"/>
      <c r="I890" s="4"/>
      <c r="J890" s="4"/>
      <c r="K890" s="4"/>
      <c r="L890" s="4"/>
    </row>
    <row r="891" spans="1:12" s="5" customFormat="1" x14ac:dyDescent="0.2">
      <c r="A891" s="7"/>
      <c r="B891" s="7"/>
      <c r="D891" s="4"/>
      <c r="E891" s="6"/>
      <c r="F891" s="4"/>
      <c r="G891" s="4"/>
      <c r="H891" s="4"/>
      <c r="I891" s="4"/>
      <c r="J891" s="4"/>
      <c r="K891" s="4"/>
      <c r="L891" s="4"/>
    </row>
    <row r="892" spans="1:12" s="5" customFormat="1" x14ac:dyDescent="0.2">
      <c r="A892" s="7"/>
      <c r="B892" s="7"/>
      <c r="D892" s="4"/>
      <c r="E892" s="6"/>
      <c r="F892" s="4"/>
      <c r="G892" s="4"/>
      <c r="H892" s="4"/>
      <c r="I892" s="4"/>
      <c r="J892" s="4"/>
      <c r="K892" s="4"/>
      <c r="L892" s="4"/>
    </row>
    <row r="893" spans="1:12" s="5" customFormat="1" x14ac:dyDescent="0.2">
      <c r="A893" s="7"/>
      <c r="B893" s="7"/>
      <c r="D893" s="4"/>
      <c r="E893" s="6"/>
      <c r="F893" s="4"/>
      <c r="G893" s="4"/>
      <c r="H893" s="4"/>
      <c r="I893" s="4"/>
      <c r="J893" s="4"/>
      <c r="K893" s="4"/>
      <c r="L893" s="4"/>
    </row>
    <row r="894" spans="1:12" s="5" customFormat="1" x14ac:dyDescent="0.2">
      <c r="A894" s="7"/>
      <c r="B894" s="7"/>
      <c r="D894" s="4"/>
      <c r="E894" s="6"/>
      <c r="F894" s="4"/>
      <c r="G894" s="4"/>
      <c r="H894" s="4"/>
      <c r="I894" s="4"/>
      <c r="J894" s="4"/>
      <c r="K894" s="4"/>
      <c r="L894" s="4"/>
    </row>
    <row r="895" spans="1:12" s="5" customFormat="1" x14ac:dyDescent="0.2">
      <c r="A895" s="7"/>
      <c r="B895" s="7"/>
      <c r="D895" s="4"/>
      <c r="E895" s="6"/>
      <c r="F895" s="4"/>
      <c r="G895" s="4"/>
      <c r="H895" s="4"/>
      <c r="I895" s="4"/>
      <c r="J895" s="4"/>
      <c r="K895" s="4"/>
      <c r="L895" s="4"/>
    </row>
    <row r="896" spans="1:12" s="5" customFormat="1" x14ac:dyDescent="0.2">
      <c r="A896" s="7"/>
      <c r="B896" s="7"/>
      <c r="D896" s="4"/>
      <c r="E896" s="6"/>
      <c r="F896" s="4"/>
      <c r="G896" s="4"/>
      <c r="H896" s="4"/>
      <c r="I896" s="4"/>
      <c r="J896" s="4"/>
      <c r="K896" s="4"/>
      <c r="L896" s="4"/>
    </row>
    <row r="897" spans="1:12" s="5" customFormat="1" x14ac:dyDescent="0.2">
      <c r="A897" s="7"/>
      <c r="B897" s="7"/>
      <c r="D897" s="4"/>
      <c r="E897" s="6"/>
      <c r="F897" s="4"/>
      <c r="G897" s="4"/>
      <c r="H897" s="4"/>
      <c r="I897" s="4"/>
      <c r="J897" s="4"/>
      <c r="K897" s="4"/>
      <c r="L897" s="4"/>
    </row>
    <row r="898" spans="1:12" s="5" customFormat="1" x14ac:dyDescent="0.2">
      <c r="A898" s="7"/>
      <c r="B898" s="7"/>
      <c r="D898" s="4"/>
      <c r="E898" s="6"/>
      <c r="F898" s="4"/>
      <c r="G898" s="4"/>
      <c r="H898" s="4"/>
      <c r="I898" s="4"/>
      <c r="J898" s="4"/>
      <c r="K898" s="4"/>
      <c r="L898" s="4"/>
    </row>
    <row r="899" spans="1:12" s="5" customFormat="1" x14ac:dyDescent="0.2">
      <c r="A899" s="7"/>
      <c r="B899" s="7"/>
      <c r="D899" s="4"/>
      <c r="E899" s="6"/>
      <c r="F899" s="4"/>
      <c r="G899" s="4"/>
      <c r="H899" s="4"/>
      <c r="I899" s="4"/>
      <c r="J899" s="4"/>
      <c r="K899" s="4"/>
      <c r="L899" s="4"/>
    </row>
    <row r="900" spans="1:12" s="5" customFormat="1" x14ac:dyDescent="0.2">
      <c r="A900" s="7"/>
      <c r="B900" s="7"/>
      <c r="D900" s="4"/>
      <c r="E900" s="6"/>
      <c r="F900" s="4"/>
      <c r="G900" s="4"/>
      <c r="H900" s="4"/>
      <c r="I900" s="4"/>
      <c r="J900" s="4"/>
      <c r="K900" s="4"/>
      <c r="L900" s="4"/>
    </row>
    <row r="901" spans="1:12" s="5" customFormat="1" x14ac:dyDescent="0.2">
      <c r="A901" s="7"/>
      <c r="B901" s="7"/>
      <c r="D901" s="4"/>
      <c r="E901" s="6"/>
      <c r="F901" s="4"/>
      <c r="G901" s="4"/>
      <c r="H901" s="4"/>
      <c r="I901" s="4"/>
      <c r="J901" s="4"/>
      <c r="K901" s="4"/>
      <c r="L901" s="4"/>
    </row>
    <row r="902" spans="1:12" s="5" customFormat="1" x14ac:dyDescent="0.2">
      <c r="A902" s="7"/>
      <c r="B902" s="7"/>
      <c r="D902" s="4"/>
      <c r="E902" s="6"/>
      <c r="F902" s="4"/>
      <c r="G902" s="4"/>
      <c r="H902" s="4"/>
      <c r="I902" s="4"/>
      <c r="J902" s="4"/>
      <c r="K902" s="4"/>
      <c r="L902" s="4"/>
    </row>
    <row r="903" spans="1:12" s="5" customFormat="1" x14ac:dyDescent="0.2">
      <c r="A903" s="7"/>
      <c r="B903" s="7"/>
      <c r="D903" s="4"/>
      <c r="E903" s="6"/>
      <c r="F903" s="4"/>
      <c r="G903" s="4"/>
      <c r="H903" s="4"/>
      <c r="I903" s="4"/>
      <c r="J903" s="4"/>
      <c r="K903" s="4"/>
      <c r="L903" s="4"/>
    </row>
    <row r="904" spans="1:12" s="5" customFormat="1" x14ac:dyDescent="0.2">
      <c r="A904" s="7"/>
      <c r="B904" s="7"/>
      <c r="D904" s="4"/>
      <c r="E904" s="6"/>
      <c r="F904" s="4"/>
      <c r="G904" s="4"/>
      <c r="H904" s="4"/>
      <c r="I904" s="4"/>
      <c r="J904" s="4"/>
      <c r="K904" s="4"/>
      <c r="L904" s="4"/>
    </row>
    <row r="905" spans="1:12" s="5" customFormat="1" x14ac:dyDescent="0.2">
      <c r="A905" s="7"/>
      <c r="B905" s="7"/>
      <c r="D905" s="4"/>
      <c r="E905" s="6"/>
      <c r="F905" s="4"/>
      <c r="G905" s="4"/>
      <c r="H905" s="4"/>
      <c r="I905" s="4"/>
      <c r="J905" s="4"/>
      <c r="K905" s="4"/>
      <c r="L905" s="4"/>
    </row>
    <row r="906" spans="1:12" s="5" customFormat="1" x14ac:dyDescent="0.2">
      <c r="A906" s="7"/>
      <c r="B906" s="7"/>
      <c r="D906" s="4"/>
      <c r="E906" s="6"/>
      <c r="F906" s="4"/>
      <c r="G906" s="4"/>
      <c r="H906" s="4"/>
      <c r="I906" s="4"/>
      <c r="J906" s="4"/>
      <c r="K906" s="4"/>
      <c r="L906" s="4"/>
    </row>
    <row r="907" spans="1:12" s="5" customFormat="1" x14ac:dyDescent="0.2">
      <c r="A907" s="7"/>
      <c r="B907" s="7"/>
      <c r="D907" s="4"/>
      <c r="E907" s="6"/>
      <c r="F907" s="4"/>
      <c r="G907" s="4"/>
      <c r="H907" s="4"/>
      <c r="I907" s="4"/>
      <c r="J907" s="4"/>
      <c r="K907" s="4"/>
      <c r="L907" s="4"/>
    </row>
    <row r="908" spans="1:12" s="5" customFormat="1" x14ac:dyDescent="0.2">
      <c r="A908" s="7"/>
      <c r="B908" s="7"/>
      <c r="D908" s="4"/>
      <c r="E908" s="6"/>
      <c r="F908" s="4"/>
      <c r="G908" s="4"/>
      <c r="H908" s="4"/>
      <c r="I908" s="4"/>
      <c r="J908" s="4"/>
      <c r="K908" s="4"/>
      <c r="L908" s="4"/>
    </row>
    <row r="909" spans="1:12" s="5" customFormat="1" x14ac:dyDescent="0.2">
      <c r="A909" s="7"/>
      <c r="B909" s="7"/>
      <c r="D909" s="4"/>
      <c r="E909" s="6"/>
      <c r="F909" s="4"/>
      <c r="G909" s="4"/>
      <c r="H909" s="4"/>
      <c r="I909" s="4"/>
      <c r="J909" s="4"/>
      <c r="K909" s="4"/>
      <c r="L909" s="4"/>
    </row>
    <row r="910" spans="1:12" s="5" customFormat="1" x14ac:dyDescent="0.2">
      <c r="A910" s="7"/>
      <c r="B910" s="7"/>
      <c r="D910" s="4"/>
      <c r="E910" s="6"/>
      <c r="F910" s="4"/>
      <c r="G910" s="4"/>
      <c r="H910" s="4"/>
      <c r="I910" s="4"/>
      <c r="J910" s="4"/>
      <c r="K910" s="4"/>
      <c r="L910" s="4"/>
    </row>
    <row r="911" spans="1:12" s="5" customFormat="1" x14ac:dyDescent="0.2">
      <c r="A911" s="7"/>
      <c r="B911" s="7"/>
      <c r="D911" s="4"/>
      <c r="E911" s="6"/>
      <c r="F911" s="4"/>
      <c r="G911" s="4"/>
      <c r="H911" s="4"/>
      <c r="I911" s="4"/>
      <c r="J911" s="4"/>
      <c r="K911" s="4"/>
      <c r="L911" s="4"/>
    </row>
    <row r="912" spans="1:12" s="5" customFormat="1" x14ac:dyDescent="0.2">
      <c r="A912" s="7"/>
      <c r="B912" s="7"/>
      <c r="D912" s="4"/>
      <c r="E912" s="6"/>
      <c r="F912" s="4"/>
      <c r="G912" s="4"/>
      <c r="H912" s="4"/>
      <c r="I912" s="4"/>
      <c r="J912" s="4"/>
      <c r="K912" s="4"/>
      <c r="L912" s="4"/>
    </row>
    <row r="913" spans="1:12" s="5" customFormat="1" x14ac:dyDescent="0.2">
      <c r="A913" s="7"/>
      <c r="B913" s="7"/>
      <c r="D913" s="4"/>
      <c r="E913" s="6"/>
      <c r="F913" s="4"/>
      <c r="G913" s="4"/>
      <c r="H913" s="4"/>
      <c r="I913" s="4"/>
      <c r="J913" s="4"/>
      <c r="K913" s="4"/>
      <c r="L913" s="4"/>
    </row>
    <row r="914" spans="1:12" s="5" customFormat="1" x14ac:dyDescent="0.2">
      <c r="A914" s="7"/>
      <c r="B914" s="7"/>
      <c r="D914" s="4"/>
      <c r="E914" s="6"/>
      <c r="F914" s="4"/>
      <c r="G914" s="4"/>
      <c r="H914" s="4"/>
      <c r="I914" s="4"/>
      <c r="J914" s="4"/>
      <c r="K914" s="4"/>
      <c r="L914" s="4"/>
    </row>
    <row r="915" spans="1:12" s="5" customFormat="1" x14ac:dyDescent="0.2">
      <c r="A915" s="7"/>
      <c r="B915" s="7"/>
      <c r="D915" s="4"/>
      <c r="E915" s="6"/>
      <c r="F915" s="4"/>
      <c r="G915" s="4"/>
      <c r="H915" s="4"/>
      <c r="I915" s="4"/>
      <c r="J915" s="4"/>
      <c r="K915" s="4"/>
      <c r="L915" s="4"/>
    </row>
    <row r="916" spans="1:12" s="5" customFormat="1" x14ac:dyDescent="0.2">
      <c r="A916" s="7"/>
      <c r="B916" s="7"/>
      <c r="D916" s="4"/>
      <c r="E916" s="6"/>
      <c r="F916" s="4"/>
      <c r="G916" s="4"/>
      <c r="H916" s="4"/>
      <c r="I916" s="4"/>
      <c r="J916" s="4"/>
      <c r="K916" s="4"/>
      <c r="L916" s="4"/>
    </row>
    <row r="917" spans="1:12" s="5" customFormat="1" x14ac:dyDescent="0.2">
      <c r="A917" s="7"/>
      <c r="B917" s="7"/>
      <c r="D917" s="4"/>
      <c r="E917" s="6"/>
      <c r="F917" s="4"/>
      <c r="G917" s="4"/>
      <c r="H917" s="4"/>
      <c r="I917" s="4"/>
      <c r="J917" s="4"/>
      <c r="K917" s="4"/>
      <c r="L917" s="4"/>
    </row>
    <row r="918" spans="1:12" s="5" customFormat="1" x14ac:dyDescent="0.2">
      <c r="A918" s="7"/>
      <c r="B918" s="7"/>
      <c r="D918" s="4"/>
      <c r="E918" s="6"/>
      <c r="F918" s="4"/>
      <c r="G918" s="4"/>
      <c r="H918" s="4"/>
      <c r="I918" s="4"/>
      <c r="J918" s="4"/>
      <c r="K918" s="4"/>
      <c r="L918" s="4"/>
    </row>
    <row r="919" spans="1:12" s="5" customFormat="1" x14ac:dyDescent="0.2">
      <c r="A919" s="7"/>
      <c r="B919" s="7"/>
      <c r="D919" s="4"/>
      <c r="E919" s="6"/>
      <c r="F919" s="4"/>
      <c r="G919" s="4"/>
      <c r="H919" s="4"/>
      <c r="I919" s="4"/>
      <c r="J919" s="4"/>
      <c r="K919" s="4"/>
      <c r="L919" s="4"/>
    </row>
    <row r="920" spans="1:12" s="5" customFormat="1" x14ac:dyDescent="0.2">
      <c r="A920" s="7"/>
      <c r="B920" s="7"/>
      <c r="D920" s="4"/>
      <c r="E920" s="6"/>
      <c r="F920" s="4"/>
      <c r="G920" s="4"/>
      <c r="H920" s="4"/>
      <c r="I920" s="4"/>
      <c r="J920" s="4"/>
      <c r="K920" s="4"/>
      <c r="L920" s="4"/>
    </row>
    <row r="921" spans="1:12" s="5" customFormat="1" x14ac:dyDescent="0.2">
      <c r="A921" s="7"/>
      <c r="B921" s="7"/>
      <c r="D921" s="4"/>
      <c r="E921" s="6"/>
      <c r="F921" s="4"/>
      <c r="G921" s="4"/>
      <c r="H921" s="4"/>
      <c r="I921" s="4"/>
      <c r="J921" s="4"/>
      <c r="K921" s="4"/>
      <c r="L921" s="4"/>
    </row>
    <row r="922" spans="1:12" s="5" customFormat="1" x14ac:dyDescent="0.2">
      <c r="A922" s="7"/>
      <c r="B922" s="7"/>
      <c r="D922" s="4"/>
      <c r="E922" s="6"/>
      <c r="F922" s="4"/>
      <c r="G922" s="4"/>
      <c r="H922" s="4"/>
      <c r="I922" s="4"/>
      <c r="J922" s="4"/>
      <c r="K922" s="4"/>
      <c r="L922" s="4"/>
    </row>
    <row r="923" spans="1:12" s="5" customFormat="1" x14ac:dyDescent="0.2">
      <c r="A923" s="7"/>
      <c r="B923" s="7"/>
      <c r="D923" s="4"/>
      <c r="E923" s="6"/>
      <c r="F923" s="4"/>
      <c r="G923" s="4"/>
      <c r="H923" s="4"/>
      <c r="I923" s="4"/>
      <c r="J923" s="4"/>
      <c r="K923" s="4"/>
      <c r="L923" s="4"/>
    </row>
    <row r="924" spans="1:12" s="5" customFormat="1" x14ac:dyDescent="0.2">
      <c r="A924" s="7"/>
      <c r="B924" s="7"/>
      <c r="D924" s="4"/>
      <c r="E924" s="6"/>
      <c r="F924" s="4"/>
      <c r="G924" s="4"/>
      <c r="H924" s="4"/>
      <c r="I924" s="4"/>
      <c r="J924" s="4"/>
      <c r="K924" s="4"/>
      <c r="L924" s="4"/>
    </row>
    <row r="925" spans="1:12" s="5" customFormat="1" x14ac:dyDescent="0.2">
      <c r="A925" s="7"/>
      <c r="B925" s="7"/>
      <c r="D925" s="4"/>
      <c r="E925" s="6"/>
      <c r="F925" s="4"/>
      <c r="G925" s="4"/>
      <c r="H925" s="4"/>
      <c r="I925" s="4"/>
      <c r="J925" s="4"/>
      <c r="K925" s="4"/>
      <c r="L925" s="4"/>
    </row>
    <row r="926" spans="1:12" s="5" customFormat="1" x14ac:dyDescent="0.2">
      <c r="A926" s="7"/>
      <c r="B926" s="7"/>
      <c r="D926" s="4"/>
      <c r="E926" s="6"/>
      <c r="F926" s="4"/>
      <c r="G926" s="4"/>
      <c r="H926" s="4"/>
      <c r="I926" s="4"/>
      <c r="J926" s="4"/>
      <c r="K926" s="4"/>
      <c r="L926" s="4"/>
    </row>
    <row r="927" spans="1:12" s="5" customFormat="1" x14ac:dyDescent="0.2">
      <c r="A927" s="7"/>
      <c r="B927" s="7"/>
      <c r="D927" s="4"/>
      <c r="E927" s="6"/>
      <c r="F927" s="4"/>
      <c r="G927" s="4"/>
      <c r="H927" s="4"/>
      <c r="I927" s="4"/>
      <c r="J927" s="4"/>
      <c r="K927" s="4"/>
      <c r="L927" s="4"/>
    </row>
    <row r="928" spans="1:12" s="5" customFormat="1" x14ac:dyDescent="0.2">
      <c r="A928" s="7"/>
      <c r="B928" s="7"/>
      <c r="D928" s="4"/>
      <c r="E928" s="6"/>
      <c r="F928" s="4"/>
      <c r="G928" s="4"/>
      <c r="H928" s="4"/>
      <c r="I928" s="4"/>
      <c r="J928" s="4"/>
      <c r="K928" s="4"/>
      <c r="L928" s="4"/>
    </row>
    <row r="929" spans="1:12" s="5" customFormat="1" x14ac:dyDescent="0.2">
      <c r="A929" s="7"/>
      <c r="B929" s="7"/>
      <c r="D929" s="4"/>
      <c r="E929" s="6"/>
      <c r="F929" s="4"/>
      <c r="G929" s="4"/>
      <c r="H929" s="4"/>
      <c r="I929" s="4"/>
      <c r="J929" s="4"/>
      <c r="K929" s="4"/>
      <c r="L929" s="4"/>
    </row>
    <row r="930" spans="1:12" s="5" customFormat="1" x14ac:dyDescent="0.2">
      <c r="A930" s="7"/>
      <c r="B930" s="7"/>
      <c r="D930" s="4"/>
      <c r="E930" s="6"/>
      <c r="F930" s="4"/>
      <c r="G930" s="4"/>
      <c r="H930" s="4"/>
      <c r="I930" s="4"/>
      <c r="J930" s="4"/>
      <c r="K930" s="4"/>
      <c r="L930" s="4"/>
    </row>
    <row r="931" spans="1:12" s="5" customFormat="1" x14ac:dyDescent="0.2">
      <c r="A931" s="7"/>
      <c r="B931" s="7"/>
      <c r="D931" s="4"/>
      <c r="E931" s="6"/>
      <c r="F931" s="4"/>
      <c r="G931" s="4"/>
      <c r="H931" s="4"/>
      <c r="I931" s="4"/>
      <c r="J931" s="4"/>
      <c r="K931" s="4"/>
      <c r="L931" s="4"/>
    </row>
    <row r="932" spans="1:12" s="5" customFormat="1" x14ac:dyDescent="0.2">
      <c r="A932" s="7"/>
      <c r="B932" s="7"/>
      <c r="D932" s="4"/>
      <c r="E932" s="6"/>
      <c r="F932" s="4"/>
      <c r="G932" s="4"/>
      <c r="H932" s="4"/>
      <c r="I932" s="4"/>
      <c r="J932" s="4"/>
      <c r="K932" s="4"/>
      <c r="L932" s="4"/>
    </row>
    <row r="933" spans="1:12" s="5" customFormat="1" x14ac:dyDescent="0.2">
      <c r="A933" s="7"/>
      <c r="B933" s="7"/>
      <c r="D933" s="4"/>
      <c r="E933" s="6"/>
      <c r="F933" s="4"/>
      <c r="G933" s="4"/>
      <c r="H933" s="4"/>
      <c r="I933" s="4"/>
      <c r="J933" s="4"/>
      <c r="K933" s="4"/>
      <c r="L933" s="4"/>
    </row>
    <row r="934" spans="1:12" s="5" customFormat="1" x14ac:dyDescent="0.2">
      <c r="A934" s="7"/>
      <c r="B934" s="7"/>
      <c r="D934" s="4"/>
      <c r="E934" s="6"/>
      <c r="F934" s="4"/>
      <c r="G934" s="4"/>
      <c r="H934" s="4"/>
      <c r="I934" s="4"/>
      <c r="J934" s="4"/>
      <c r="K934" s="4"/>
      <c r="L934" s="4"/>
    </row>
    <row r="935" spans="1:12" s="5" customFormat="1" x14ac:dyDescent="0.2">
      <c r="A935" s="7"/>
      <c r="B935" s="7"/>
      <c r="D935" s="4"/>
      <c r="E935" s="6"/>
      <c r="F935" s="4"/>
      <c r="G935" s="4"/>
      <c r="H935" s="4"/>
      <c r="I935" s="4"/>
      <c r="J935" s="4"/>
      <c r="K935" s="4"/>
      <c r="L935" s="4"/>
    </row>
    <row r="936" spans="1:12" s="5" customFormat="1" x14ac:dyDescent="0.2">
      <c r="A936" s="7"/>
      <c r="B936" s="7"/>
      <c r="D936" s="4"/>
      <c r="E936" s="6"/>
      <c r="F936" s="4"/>
      <c r="G936" s="4"/>
      <c r="H936" s="4"/>
      <c r="I936" s="4"/>
      <c r="J936" s="4"/>
      <c r="K936" s="4"/>
      <c r="L936" s="4"/>
    </row>
    <row r="937" spans="1:12" s="5" customFormat="1" x14ac:dyDescent="0.2">
      <c r="A937" s="7"/>
      <c r="B937" s="7"/>
      <c r="D937" s="4"/>
      <c r="E937" s="6"/>
      <c r="F937" s="4"/>
      <c r="G937" s="4"/>
      <c r="H937" s="4"/>
      <c r="I937" s="4"/>
      <c r="J937" s="4"/>
      <c r="K937" s="4"/>
      <c r="L937" s="4"/>
    </row>
    <row r="938" spans="1:12" s="5" customFormat="1" x14ac:dyDescent="0.2">
      <c r="A938" s="7"/>
      <c r="B938" s="7"/>
      <c r="D938" s="4"/>
      <c r="E938" s="6"/>
      <c r="F938" s="4"/>
      <c r="G938" s="4"/>
      <c r="H938" s="4"/>
      <c r="I938" s="4"/>
      <c r="J938" s="4"/>
      <c r="K938" s="4"/>
      <c r="L938" s="4"/>
    </row>
    <row r="939" spans="1:12" s="5" customFormat="1" x14ac:dyDescent="0.2">
      <c r="A939" s="7"/>
      <c r="B939" s="7"/>
      <c r="D939" s="4"/>
      <c r="E939" s="6"/>
      <c r="F939" s="4"/>
      <c r="G939" s="4"/>
      <c r="H939" s="4"/>
      <c r="I939" s="4"/>
      <c r="J939" s="4"/>
      <c r="K939" s="4"/>
      <c r="L939" s="4"/>
    </row>
    <row r="940" spans="1:12" s="5" customFormat="1" x14ac:dyDescent="0.2">
      <c r="A940" s="7"/>
      <c r="B940" s="7"/>
      <c r="D940" s="4"/>
      <c r="E940" s="6"/>
      <c r="F940" s="4"/>
      <c r="G940" s="4"/>
      <c r="H940" s="4"/>
      <c r="I940" s="4"/>
      <c r="J940" s="4"/>
      <c r="K940" s="4"/>
      <c r="L940" s="4"/>
    </row>
    <row r="941" spans="1:12" s="5" customFormat="1" x14ac:dyDescent="0.2">
      <c r="A941" s="7"/>
      <c r="B941" s="7"/>
      <c r="D941" s="4"/>
      <c r="E941" s="6"/>
      <c r="F941" s="4"/>
      <c r="G941" s="4"/>
      <c r="H941" s="4"/>
      <c r="I941" s="4"/>
      <c r="J941" s="4"/>
      <c r="K941" s="4"/>
      <c r="L941" s="4"/>
    </row>
    <row r="942" spans="1:12" s="5" customFormat="1" x14ac:dyDescent="0.2">
      <c r="A942" s="7"/>
      <c r="B942" s="7"/>
      <c r="D942" s="4"/>
      <c r="E942" s="6"/>
      <c r="F942" s="4"/>
      <c r="G942" s="4"/>
      <c r="H942" s="4"/>
      <c r="I942" s="4"/>
      <c r="J942" s="4"/>
      <c r="K942" s="4"/>
      <c r="L942" s="4"/>
    </row>
    <row r="943" spans="1:12" s="5" customFormat="1" x14ac:dyDescent="0.2">
      <c r="A943" s="7"/>
      <c r="B943" s="7"/>
      <c r="D943" s="4"/>
      <c r="E943" s="6"/>
      <c r="F943" s="4"/>
      <c r="G943" s="4"/>
      <c r="H943" s="4"/>
      <c r="I943" s="4"/>
      <c r="J943" s="4"/>
      <c r="K943" s="4"/>
      <c r="L943" s="4"/>
    </row>
    <row r="944" spans="1:12" s="5" customFormat="1" x14ac:dyDescent="0.2">
      <c r="A944" s="7"/>
      <c r="B944" s="7"/>
      <c r="D944" s="4"/>
      <c r="E944" s="6"/>
      <c r="F944" s="4"/>
      <c r="G944" s="4"/>
      <c r="H944" s="4"/>
      <c r="I944" s="4"/>
      <c r="J944" s="4"/>
      <c r="K944" s="4"/>
      <c r="L944" s="4"/>
    </row>
    <row r="945" spans="1:12" s="5" customFormat="1" x14ac:dyDescent="0.2">
      <c r="A945" s="7"/>
      <c r="B945" s="7"/>
      <c r="D945" s="4"/>
      <c r="E945" s="6"/>
      <c r="F945" s="4"/>
      <c r="G945" s="4"/>
      <c r="H945" s="4"/>
      <c r="I945" s="4"/>
      <c r="J945" s="4"/>
      <c r="K945" s="4"/>
      <c r="L945" s="4"/>
    </row>
    <row r="946" spans="1:12" s="5" customFormat="1" x14ac:dyDescent="0.2">
      <c r="A946" s="7"/>
      <c r="B946" s="7"/>
      <c r="D946" s="4"/>
      <c r="E946" s="6"/>
      <c r="F946" s="4"/>
      <c r="G946" s="4"/>
      <c r="H946" s="4"/>
      <c r="I946" s="4"/>
      <c r="J946" s="4"/>
      <c r="K946" s="4"/>
      <c r="L946" s="4"/>
    </row>
    <row r="947" spans="1:12" s="5" customFormat="1" x14ac:dyDescent="0.2">
      <c r="A947" s="7"/>
      <c r="B947" s="7"/>
      <c r="D947" s="4"/>
      <c r="E947" s="6"/>
      <c r="F947" s="4"/>
      <c r="G947" s="4"/>
      <c r="H947" s="4"/>
      <c r="I947" s="4"/>
      <c r="J947" s="4"/>
      <c r="K947" s="4"/>
      <c r="L947" s="4"/>
    </row>
    <row r="948" spans="1:12" s="5" customFormat="1" x14ac:dyDescent="0.2">
      <c r="A948" s="7"/>
      <c r="B948" s="7"/>
      <c r="D948" s="4"/>
      <c r="E948" s="6"/>
      <c r="F948" s="4"/>
      <c r="G948" s="4"/>
      <c r="H948" s="4"/>
      <c r="I948" s="4"/>
      <c r="J948" s="4"/>
      <c r="K948" s="4"/>
      <c r="L948" s="4"/>
    </row>
    <row r="949" spans="1:12" s="5" customFormat="1" x14ac:dyDescent="0.2">
      <c r="A949" s="7"/>
      <c r="B949" s="7"/>
      <c r="D949" s="4"/>
      <c r="E949" s="6"/>
      <c r="F949" s="4"/>
      <c r="G949" s="4"/>
      <c r="H949" s="4"/>
      <c r="I949" s="4"/>
      <c r="J949" s="4"/>
      <c r="K949" s="4"/>
      <c r="L949" s="4"/>
    </row>
    <row r="950" spans="1:12" s="5" customFormat="1" x14ac:dyDescent="0.2">
      <c r="A950" s="7"/>
      <c r="B950" s="7"/>
      <c r="D950" s="4"/>
      <c r="E950" s="6"/>
      <c r="F950" s="4"/>
      <c r="G950" s="4"/>
      <c r="H950" s="4"/>
      <c r="I950" s="4"/>
      <c r="J950" s="4"/>
      <c r="K950" s="4"/>
      <c r="L950" s="4"/>
    </row>
    <row r="951" spans="1:12" s="5" customFormat="1" x14ac:dyDescent="0.2">
      <c r="A951" s="7"/>
      <c r="B951" s="7"/>
      <c r="D951" s="4"/>
      <c r="E951" s="6"/>
      <c r="F951" s="4"/>
      <c r="G951" s="4"/>
      <c r="H951" s="4"/>
      <c r="I951" s="4"/>
      <c r="J951" s="4"/>
      <c r="K951" s="4"/>
      <c r="L951" s="4"/>
    </row>
    <row r="952" spans="1:12" s="5" customFormat="1" x14ac:dyDescent="0.2">
      <c r="A952" s="7"/>
      <c r="B952" s="7"/>
      <c r="D952" s="4"/>
      <c r="E952" s="6"/>
      <c r="F952" s="4"/>
      <c r="G952" s="4"/>
      <c r="H952" s="4"/>
      <c r="I952" s="4"/>
      <c r="J952" s="4"/>
      <c r="K952" s="4"/>
      <c r="L952" s="4"/>
    </row>
    <row r="953" spans="1:12" s="5" customFormat="1" x14ac:dyDescent="0.2">
      <c r="A953" s="7"/>
      <c r="B953" s="7"/>
      <c r="D953" s="4"/>
      <c r="E953" s="6"/>
      <c r="F953" s="4"/>
      <c r="G953" s="4"/>
      <c r="H953" s="4"/>
      <c r="I953" s="4"/>
      <c r="J953" s="4"/>
      <c r="K953" s="4"/>
      <c r="L953" s="4"/>
    </row>
    <row r="954" spans="1:12" s="5" customFormat="1" x14ac:dyDescent="0.2">
      <c r="A954" s="7"/>
      <c r="B954" s="7"/>
      <c r="D954" s="4"/>
      <c r="E954" s="6"/>
      <c r="F954" s="4"/>
      <c r="G954" s="4"/>
      <c r="H954" s="4"/>
      <c r="I954" s="4"/>
      <c r="J954" s="4"/>
      <c r="K954" s="4"/>
      <c r="L954" s="4"/>
    </row>
    <row r="955" spans="1:12" s="5" customFormat="1" x14ac:dyDescent="0.2">
      <c r="A955" s="7"/>
      <c r="B955" s="7"/>
      <c r="D955" s="4"/>
      <c r="E955" s="6"/>
      <c r="F955" s="4"/>
      <c r="G955" s="4"/>
      <c r="H955" s="4"/>
      <c r="I955" s="4"/>
      <c r="J955" s="4"/>
      <c r="K955" s="4"/>
      <c r="L955" s="4"/>
    </row>
    <row r="956" spans="1:12" s="5" customFormat="1" x14ac:dyDescent="0.2">
      <c r="A956" s="7"/>
      <c r="B956" s="7"/>
      <c r="D956" s="4"/>
      <c r="E956" s="6"/>
      <c r="F956" s="4"/>
      <c r="G956" s="4"/>
      <c r="H956" s="4"/>
      <c r="I956" s="4"/>
      <c r="J956" s="4"/>
      <c r="K956" s="4"/>
      <c r="L956" s="4"/>
    </row>
    <row r="957" spans="1:12" s="5" customFormat="1" x14ac:dyDescent="0.2">
      <c r="A957" s="7"/>
      <c r="B957" s="7"/>
      <c r="D957" s="4"/>
      <c r="E957" s="6"/>
      <c r="F957" s="4"/>
      <c r="G957" s="4"/>
      <c r="H957" s="4"/>
      <c r="I957" s="4"/>
      <c r="J957" s="4"/>
      <c r="K957" s="4"/>
      <c r="L957" s="4"/>
    </row>
    <row r="958" spans="1:12" s="5" customFormat="1" x14ac:dyDescent="0.2">
      <c r="A958" s="7"/>
      <c r="B958" s="7"/>
      <c r="D958" s="4"/>
      <c r="E958" s="6"/>
      <c r="F958" s="4"/>
      <c r="G958" s="4"/>
      <c r="H958" s="4"/>
      <c r="I958" s="4"/>
      <c r="J958" s="4"/>
      <c r="K958" s="4"/>
      <c r="L958" s="4"/>
    </row>
    <row r="959" spans="1:12" s="5" customFormat="1" x14ac:dyDescent="0.2">
      <c r="A959" s="7"/>
      <c r="B959" s="7"/>
      <c r="D959" s="4"/>
      <c r="E959" s="6"/>
      <c r="F959" s="4"/>
      <c r="G959" s="4"/>
      <c r="H959" s="4"/>
      <c r="I959" s="4"/>
      <c r="J959" s="4"/>
      <c r="K959" s="4"/>
      <c r="L959" s="4"/>
    </row>
    <row r="960" spans="1:12" s="5" customFormat="1" x14ac:dyDescent="0.2">
      <c r="A960" s="7"/>
      <c r="B960" s="7"/>
      <c r="D960" s="4"/>
      <c r="E960" s="6"/>
      <c r="F960" s="4"/>
      <c r="G960" s="4"/>
      <c r="H960" s="4"/>
      <c r="I960" s="4"/>
      <c r="J960" s="4"/>
      <c r="K960" s="4"/>
      <c r="L960" s="4"/>
    </row>
    <row r="961" spans="1:12" s="5" customFormat="1" x14ac:dyDescent="0.2">
      <c r="A961" s="7"/>
      <c r="B961" s="7"/>
      <c r="D961" s="4"/>
      <c r="E961" s="6"/>
      <c r="F961" s="4"/>
      <c r="G961" s="4"/>
      <c r="H961" s="4"/>
      <c r="I961" s="4"/>
      <c r="J961" s="4"/>
      <c r="K961" s="4"/>
      <c r="L961" s="4"/>
    </row>
    <row r="962" spans="1:12" s="5" customFormat="1" x14ac:dyDescent="0.2">
      <c r="A962" s="7"/>
      <c r="B962" s="7"/>
      <c r="D962" s="4"/>
      <c r="E962" s="6"/>
      <c r="F962" s="4"/>
      <c r="G962" s="4"/>
      <c r="H962" s="4"/>
      <c r="I962" s="4"/>
      <c r="J962" s="4"/>
      <c r="K962" s="4"/>
      <c r="L962" s="4"/>
    </row>
    <row r="963" spans="1:12" s="5" customFormat="1" x14ac:dyDescent="0.2">
      <c r="A963" s="7"/>
      <c r="B963" s="7"/>
      <c r="D963" s="4"/>
      <c r="E963" s="6"/>
      <c r="F963" s="4"/>
      <c r="G963" s="4"/>
      <c r="H963" s="4"/>
      <c r="I963" s="4"/>
      <c r="J963" s="4"/>
      <c r="K963" s="4"/>
      <c r="L963" s="4"/>
    </row>
    <row r="964" spans="1:12" s="5" customFormat="1" x14ac:dyDescent="0.2">
      <c r="A964" s="7"/>
      <c r="B964" s="7"/>
      <c r="D964" s="4"/>
      <c r="E964" s="6"/>
      <c r="F964" s="4"/>
      <c r="G964" s="4"/>
      <c r="H964" s="4"/>
      <c r="I964" s="4"/>
      <c r="J964" s="4"/>
      <c r="K964" s="4"/>
      <c r="L964" s="4"/>
    </row>
    <row r="965" spans="1:12" s="5" customFormat="1" x14ac:dyDescent="0.2">
      <c r="A965" s="7"/>
      <c r="B965" s="7"/>
      <c r="D965" s="4"/>
      <c r="E965" s="6"/>
      <c r="F965" s="4"/>
      <c r="G965" s="4"/>
      <c r="H965" s="4"/>
      <c r="I965" s="4"/>
      <c r="J965" s="4"/>
      <c r="K965" s="4"/>
      <c r="L965" s="4"/>
    </row>
    <row r="966" spans="1:12" s="5" customFormat="1" x14ac:dyDescent="0.2">
      <c r="A966" s="7"/>
      <c r="B966" s="7"/>
      <c r="D966" s="4"/>
      <c r="E966" s="6"/>
      <c r="F966" s="4"/>
      <c r="G966" s="4"/>
      <c r="H966" s="4"/>
      <c r="I966" s="4"/>
      <c r="J966" s="4"/>
      <c r="K966" s="4"/>
      <c r="L966" s="4"/>
    </row>
    <row r="967" spans="1:12" s="5" customFormat="1" x14ac:dyDescent="0.2">
      <c r="A967" s="7"/>
      <c r="B967" s="7"/>
      <c r="D967" s="4"/>
      <c r="E967" s="6"/>
      <c r="F967" s="4"/>
      <c r="G967" s="4"/>
      <c r="H967" s="4"/>
      <c r="I967" s="4"/>
      <c r="J967" s="4"/>
      <c r="K967" s="4"/>
      <c r="L967" s="4"/>
    </row>
    <row r="968" spans="1:12" s="5" customFormat="1" x14ac:dyDescent="0.2">
      <c r="A968" s="7"/>
      <c r="B968" s="7"/>
      <c r="D968" s="4"/>
      <c r="E968" s="6"/>
      <c r="F968" s="4"/>
      <c r="G968" s="4"/>
      <c r="H968" s="4"/>
      <c r="I968" s="4"/>
      <c r="J968" s="4"/>
      <c r="K968" s="4"/>
      <c r="L968" s="4"/>
    </row>
    <row r="969" spans="1:12" s="5" customFormat="1" x14ac:dyDescent="0.2">
      <c r="A969" s="7"/>
      <c r="B969" s="7"/>
      <c r="D969" s="4"/>
      <c r="E969" s="6"/>
      <c r="F969" s="4"/>
      <c r="G969" s="4"/>
      <c r="H969" s="4"/>
      <c r="I969" s="4"/>
      <c r="J969" s="4"/>
      <c r="K969" s="4"/>
      <c r="L969" s="4"/>
    </row>
    <row r="970" spans="1:12" s="5" customFormat="1" x14ac:dyDescent="0.2">
      <c r="A970" s="7"/>
      <c r="B970" s="7"/>
      <c r="D970" s="4"/>
      <c r="E970" s="6"/>
      <c r="F970" s="4"/>
      <c r="G970" s="4"/>
      <c r="H970" s="4"/>
      <c r="I970" s="4"/>
      <c r="J970" s="4"/>
      <c r="K970" s="4"/>
      <c r="L970" s="4"/>
    </row>
    <row r="971" spans="1:12" s="5" customFormat="1" x14ac:dyDescent="0.2">
      <c r="A971" s="7"/>
      <c r="B971" s="7"/>
      <c r="D971" s="4"/>
      <c r="E971" s="6"/>
      <c r="F971" s="4"/>
      <c r="G971" s="4"/>
      <c r="H971" s="4"/>
      <c r="I971" s="4"/>
      <c r="J971" s="4"/>
      <c r="K971" s="4"/>
      <c r="L971" s="4"/>
    </row>
    <row r="972" spans="1:12" s="5" customFormat="1" x14ac:dyDescent="0.2">
      <c r="A972" s="7"/>
      <c r="B972" s="7"/>
      <c r="D972" s="4"/>
      <c r="E972" s="6"/>
      <c r="F972" s="4"/>
      <c r="G972" s="4"/>
      <c r="H972" s="4"/>
      <c r="I972" s="4"/>
      <c r="J972" s="4"/>
      <c r="K972" s="4"/>
      <c r="L972" s="4"/>
    </row>
    <row r="973" spans="1:12" s="5" customFormat="1" x14ac:dyDescent="0.2">
      <c r="A973" s="7"/>
      <c r="B973" s="7"/>
      <c r="D973" s="4"/>
      <c r="E973" s="6"/>
      <c r="F973" s="4"/>
      <c r="G973" s="4"/>
      <c r="H973" s="4"/>
      <c r="I973" s="4"/>
      <c r="J973" s="4"/>
      <c r="K973" s="4"/>
      <c r="L973" s="4"/>
    </row>
    <row r="974" spans="1:12" s="5" customFormat="1" x14ac:dyDescent="0.2">
      <c r="A974" s="7"/>
      <c r="B974" s="7"/>
      <c r="D974" s="4"/>
      <c r="E974" s="6"/>
      <c r="F974" s="4"/>
      <c r="G974" s="4"/>
      <c r="H974" s="4"/>
      <c r="I974" s="4"/>
      <c r="J974" s="4"/>
      <c r="K974" s="4"/>
      <c r="L974" s="4"/>
    </row>
    <row r="975" spans="1:12" s="5" customFormat="1" x14ac:dyDescent="0.2">
      <c r="A975" s="7"/>
      <c r="B975" s="7"/>
      <c r="D975" s="4"/>
      <c r="E975" s="6"/>
      <c r="F975" s="4"/>
      <c r="G975" s="4"/>
      <c r="H975" s="4"/>
      <c r="I975" s="4"/>
      <c r="J975" s="4"/>
      <c r="K975" s="4"/>
      <c r="L975" s="4"/>
    </row>
    <row r="976" spans="1:12" s="5" customFormat="1" x14ac:dyDescent="0.2">
      <c r="A976" s="7"/>
      <c r="B976" s="7"/>
      <c r="D976" s="4"/>
      <c r="E976" s="6"/>
      <c r="F976" s="4"/>
      <c r="G976" s="4"/>
      <c r="H976" s="4"/>
      <c r="I976" s="4"/>
      <c r="J976" s="4"/>
      <c r="K976" s="4"/>
      <c r="L976" s="4"/>
    </row>
    <row r="977" spans="1:12" s="5" customFormat="1" x14ac:dyDescent="0.2">
      <c r="A977" s="7"/>
      <c r="B977" s="7"/>
      <c r="D977" s="4"/>
      <c r="E977" s="6"/>
      <c r="F977" s="4"/>
      <c r="G977" s="4"/>
      <c r="H977" s="4"/>
      <c r="I977" s="4"/>
      <c r="J977" s="4"/>
      <c r="K977" s="4"/>
      <c r="L977" s="4"/>
    </row>
    <row r="978" spans="1:12" s="5" customFormat="1" x14ac:dyDescent="0.2">
      <c r="A978" s="7"/>
      <c r="B978" s="7"/>
      <c r="D978" s="4"/>
      <c r="E978" s="6"/>
      <c r="F978" s="4"/>
      <c r="G978" s="4"/>
      <c r="H978" s="4"/>
      <c r="I978" s="4"/>
      <c r="J978" s="4"/>
      <c r="K978" s="4"/>
      <c r="L978" s="4"/>
    </row>
    <row r="979" spans="1:12" s="5" customFormat="1" x14ac:dyDescent="0.2">
      <c r="A979" s="7"/>
      <c r="B979" s="7"/>
      <c r="D979" s="4"/>
      <c r="E979" s="6"/>
      <c r="F979" s="4"/>
      <c r="G979" s="4"/>
      <c r="H979" s="4"/>
      <c r="I979" s="4"/>
      <c r="J979" s="4"/>
      <c r="K979" s="4"/>
      <c r="L979" s="4"/>
    </row>
    <row r="980" spans="1:12" s="5" customFormat="1" x14ac:dyDescent="0.2">
      <c r="A980" s="7"/>
      <c r="B980" s="7"/>
      <c r="D980" s="4"/>
      <c r="E980" s="6"/>
      <c r="F980" s="4"/>
      <c r="G980" s="4"/>
      <c r="H980" s="4"/>
      <c r="I980" s="4"/>
      <c r="J980" s="4"/>
      <c r="K980" s="4"/>
      <c r="L980" s="4"/>
    </row>
    <row r="981" spans="1:12" s="5" customFormat="1" x14ac:dyDescent="0.2">
      <c r="A981" s="7"/>
      <c r="B981" s="7"/>
      <c r="D981" s="4"/>
      <c r="E981" s="6"/>
      <c r="F981" s="4"/>
      <c r="G981" s="4"/>
      <c r="H981" s="4"/>
      <c r="I981" s="4"/>
      <c r="J981" s="4"/>
      <c r="K981" s="4"/>
      <c r="L981" s="4"/>
    </row>
    <row r="982" spans="1:12" s="5" customFormat="1" x14ac:dyDescent="0.2">
      <c r="A982" s="7"/>
      <c r="B982" s="7"/>
      <c r="D982" s="4"/>
      <c r="E982" s="6"/>
      <c r="F982" s="4"/>
      <c r="G982" s="4"/>
      <c r="H982" s="4"/>
      <c r="I982" s="4"/>
      <c r="J982" s="4"/>
      <c r="K982" s="4"/>
      <c r="L982" s="4"/>
    </row>
    <row r="983" spans="1:12" s="5" customFormat="1" x14ac:dyDescent="0.2">
      <c r="A983" s="7"/>
      <c r="B983" s="7"/>
      <c r="D983" s="4"/>
      <c r="E983" s="6"/>
      <c r="F983" s="4"/>
      <c r="G983" s="4"/>
      <c r="H983" s="4"/>
      <c r="I983" s="4"/>
      <c r="J983" s="4"/>
      <c r="K983" s="4"/>
      <c r="L983" s="4"/>
    </row>
    <row r="984" spans="1:12" s="5" customFormat="1" x14ac:dyDescent="0.2">
      <c r="A984" s="7"/>
      <c r="B984" s="7"/>
      <c r="D984" s="4"/>
      <c r="E984" s="6"/>
      <c r="F984" s="4"/>
      <c r="G984" s="4"/>
      <c r="H984" s="4"/>
      <c r="I984" s="4"/>
      <c r="J984" s="4"/>
      <c r="K984" s="4"/>
      <c r="L984" s="4"/>
    </row>
    <row r="985" spans="1:12" s="5" customFormat="1" x14ac:dyDescent="0.2">
      <c r="A985" s="7"/>
      <c r="B985" s="7"/>
      <c r="D985" s="4"/>
      <c r="E985" s="6"/>
      <c r="F985" s="4"/>
      <c r="G985" s="4"/>
      <c r="H985" s="4"/>
      <c r="I985" s="4"/>
      <c r="J985" s="4"/>
      <c r="K985" s="4"/>
      <c r="L985" s="4"/>
    </row>
    <row r="986" spans="1:12" s="5" customFormat="1" x14ac:dyDescent="0.2">
      <c r="A986" s="7"/>
      <c r="B986" s="7"/>
      <c r="D986" s="4"/>
      <c r="E986" s="6"/>
      <c r="F986" s="4"/>
      <c r="G986" s="4"/>
      <c r="H986" s="4"/>
      <c r="I986" s="4"/>
      <c r="J986" s="4"/>
      <c r="K986" s="4"/>
      <c r="L986" s="4"/>
    </row>
    <row r="987" spans="1:12" s="5" customFormat="1" x14ac:dyDescent="0.2">
      <c r="A987" s="7"/>
      <c r="B987" s="7"/>
      <c r="D987" s="4"/>
      <c r="E987" s="6"/>
      <c r="F987" s="4"/>
      <c r="G987" s="4"/>
      <c r="H987" s="4"/>
      <c r="I987" s="4"/>
      <c r="J987" s="4"/>
      <c r="K987" s="4"/>
      <c r="L987" s="4"/>
    </row>
    <row r="988" spans="1:12" s="5" customFormat="1" x14ac:dyDescent="0.2">
      <c r="A988" s="7"/>
      <c r="B988" s="7"/>
      <c r="D988" s="4"/>
      <c r="E988" s="6"/>
      <c r="F988" s="4"/>
      <c r="G988" s="4"/>
      <c r="H988" s="4"/>
      <c r="I988" s="4"/>
      <c r="J988" s="4"/>
      <c r="K988" s="4"/>
      <c r="L988" s="4"/>
    </row>
    <row r="989" spans="1:12" s="5" customFormat="1" x14ac:dyDescent="0.2">
      <c r="A989" s="7"/>
      <c r="B989" s="7"/>
      <c r="D989" s="4"/>
      <c r="E989" s="6"/>
      <c r="F989" s="4"/>
      <c r="G989" s="4"/>
      <c r="H989" s="4"/>
      <c r="I989" s="4"/>
      <c r="J989" s="4"/>
      <c r="K989" s="4"/>
      <c r="L989" s="4"/>
    </row>
    <row r="990" spans="1:12" s="5" customFormat="1" x14ac:dyDescent="0.2">
      <c r="A990" s="7"/>
      <c r="B990" s="7"/>
      <c r="D990" s="4"/>
      <c r="E990" s="6"/>
      <c r="F990" s="4"/>
      <c r="G990" s="4"/>
      <c r="H990" s="4"/>
      <c r="I990" s="4"/>
      <c r="J990" s="4"/>
      <c r="K990" s="4"/>
      <c r="L990" s="4"/>
    </row>
    <row r="991" spans="1:12" s="5" customFormat="1" x14ac:dyDescent="0.2">
      <c r="A991" s="7"/>
      <c r="B991" s="7"/>
      <c r="D991" s="4"/>
      <c r="E991" s="6"/>
      <c r="F991" s="4"/>
      <c r="G991" s="4"/>
      <c r="H991" s="4"/>
      <c r="I991" s="4"/>
      <c r="J991" s="4"/>
      <c r="K991" s="4"/>
      <c r="L991" s="4"/>
    </row>
    <row r="992" spans="1:12" s="5" customFormat="1" x14ac:dyDescent="0.2">
      <c r="A992" s="7"/>
      <c r="B992" s="7"/>
      <c r="D992" s="4"/>
      <c r="E992" s="6"/>
      <c r="F992" s="4"/>
      <c r="G992" s="4"/>
      <c r="H992" s="4"/>
      <c r="I992" s="4"/>
      <c r="J992" s="4"/>
      <c r="K992" s="4"/>
      <c r="L992" s="4"/>
    </row>
    <row r="993" spans="1:12" s="5" customFormat="1" x14ac:dyDescent="0.2">
      <c r="A993" s="7"/>
      <c r="B993" s="7"/>
      <c r="D993" s="4"/>
      <c r="E993" s="6"/>
      <c r="F993" s="4"/>
      <c r="G993" s="4"/>
      <c r="H993" s="4"/>
      <c r="I993" s="4"/>
      <c r="J993" s="4"/>
      <c r="K993" s="4"/>
      <c r="L993" s="4"/>
    </row>
    <row r="994" spans="1:12" s="5" customFormat="1" x14ac:dyDescent="0.2">
      <c r="A994" s="7"/>
      <c r="B994" s="7"/>
      <c r="D994" s="4"/>
      <c r="E994" s="6"/>
      <c r="F994" s="4"/>
      <c r="G994" s="4"/>
      <c r="H994" s="4"/>
      <c r="I994" s="4"/>
      <c r="J994" s="4"/>
      <c r="K994" s="4"/>
      <c r="L994" s="4"/>
    </row>
    <row r="995" spans="1:12" s="5" customFormat="1" x14ac:dyDescent="0.2">
      <c r="A995" s="7"/>
      <c r="B995" s="7"/>
      <c r="D995" s="4"/>
      <c r="E995" s="6"/>
      <c r="F995" s="4"/>
      <c r="G995" s="4"/>
      <c r="H995" s="4"/>
      <c r="I995" s="4"/>
      <c r="J995" s="4"/>
      <c r="K995" s="4"/>
      <c r="L995" s="4"/>
    </row>
    <row r="996" spans="1:12" s="5" customFormat="1" x14ac:dyDescent="0.2">
      <c r="A996" s="7"/>
      <c r="B996" s="7"/>
      <c r="D996" s="4"/>
      <c r="E996" s="6"/>
      <c r="F996" s="4"/>
      <c r="G996" s="4"/>
      <c r="H996" s="4"/>
      <c r="I996" s="4"/>
      <c r="J996" s="4"/>
      <c r="K996" s="4"/>
      <c r="L996" s="4"/>
    </row>
    <row r="997" spans="1:12" s="5" customFormat="1" x14ac:dyDescent="0.2">
      <c r="A997" s="7"/>
      <c r="B997" s="7"/>
      <c r="D997" s="4"/>
      <c r="E997" s="6"/>
      <c r="F997" s="4"/>
      <c r="G997" s="4"/>
      <c r="H997" s="4"/>
      <c r="I997" s="4"/>
      <c r="J997" s="4"/>
      <c r="K997" s="4"/>
      <c r="L997" s="4"/>
    </row>
    <row r="998" spans="1:12" s="5" customFormat="1" x14ac:dyDescent="0.2">
      <c r="A998" s="7"/>
      <c r="B998" s="7"/>
      <c r="D998" s="4"/>
      <c r="E998" s="6"/>
      <c r="F998" s="4"/>
      <c r="G998" s="4"/>
      <c r="H998" s="4"/>
      <c r="I998" s="4"/>
      <c r="J998" s="4"/>
      <c r="K998" s="4"/>
      <c r="L998" s="4"/>
    </row>
    <row r="999" spans="1:12" s="5" customFormat="1" x14ac:dyDescent="0.2">
      <c r="A999" s="7"/>
      <c r="B999" s="7"/>
      <c r="D999" s="4"/>
      <c r="E999" s="6"/>
      <c r="F999" s="4"/>
      <c r="G999" s="4"/>
      <c r="H999" s="4"/>
      <c r="I999" s="4"/>
      <c r="J999" s="4"/>
      <c r="K999" s="4"/>
      <c r="L999" s="4"/>
    </row>
    <row r="1000" spans="1:12" s="5" customFormat="1" x14ac:dyDescent="0.2">
      <c r="A1000" s="7"/>
      <c r="B1000" s="7"/>
      <c r="D1000" s="4"/>
      <c r="E1000" s="6"/>
      <c r="F1000" s="4"/>
      <c r="G1000" s="4"/>
      <c r="H1000" s="4"/>
      <c r="I1000" s="4"/>
      <c r="J1000" s="4"/>
      <c r="K1000" s="4"/>
      <c r="L1000" s="4"/>
    </row>
    <row r="1001" spans="1:12" s="5" customFormat="1" x14ac:dyDescent="0.2">
      <c r="A1001" s="7"/>
      <c r="B1001" s="7"/>
      <c r="D1001" s="4"/>
      <c r="E1001" s="6"/>
      <c r="F1001" s="4"/>
      <c r="G1001" s="4"/>
      <c r="H1001" s="4"/>
      <c r="I1001" s="4"/>
      <c r="J1001" s="4"/>
      <c r="K1001" s="4"/>
      <c r="L1001" s="4"/>
    </row>
    <row r="1002" spans="1:12" s="5" customFormat="1" x14ac:dyDescent="0.2">
      <c r="A1002" s="7"/>
      <c r="B1002" s="7"/>
      <c r="D1002" s="4"/>
      <c r="E1002" s="6"/>
      <c r="F1002" s="4"/>
      <c r="G1002" s="4"/>
      <c r="H1002" s="4"/>
      <c r="I1002" s="4"/>
      <c r="J1002" s="4"/>
      <c r="K1002" s="4"/>
      <c r="L1002" s="4"/>
    </row>
    <row r="1003" spans="1:12" s="5" customFormat="1" x14ac:dyDescent="0.2">
      <c r="A1003" s="7"/>
      <c r="B1003" s="7"/>
      <c r="D1003" s="4"/>
      <c r="E1003" s="6"/>
      <c r="F1003" s="4"/>
      <c r="G1003" s="4"/>
      <c r="H1003" s="4"/>
      <c r="I1003" s="4"/>
      <c r="J1003" s="4"/>
      <c r="K1003" s="4"/>
      <c r="L1003" s="4"/>
    </row>
    <row r="1004" spans="1:12" s="5" customFormat="1" x14ac:dyDescent="0.2">
      <c r="A1004" s="7"/>
      <c r="B1004" s="7"/>
      <c r="D1004" s="4"/>
      <c r="E1004" s="6"/>
      <c r="F1004" s="4"/>
      <c r="G1004" s="4"/>
      <c r="H1004" s="4"/>
      <c r="I1004" s="4"/>
      <c r="J1004" s="4"/>
      <c r="K1004" s="4"/>
      <c r="L1004" s="4"/>
    </row>
    <row r="1005" spans="1:12" s="5" customFormat="1" x14ac:dyDescent="0.2">
      <c r="A1005" s="7"/>
      <c r="B1005" s="7"/>
      <c r="D1005" s="4"/>
      <c r="E1005" s="6"/>
      <c r="F1005" s="4"/>
      <c r="G1005" s="4"/>
      <c r="H1005" s="4"/>
      <c r="I1005" s="4"/>
      <c r="J1005" s="4"/>
      <c r="K1005" s="4"/>
      <c r="L1005" s="4"/>
    </row>
    <row r="1006" spans="1:12" s="5" customFormat="1" x14ac:dyDescent="0.2">
      <c r="A1006" s="7"/>
      <c r="B1006" s="7"/>
      <c r="D1006" s="4"/>
      <c r="E1006" s="6"/>
      <c r="F1006" s="4"/>
      <c r="G1006" s="4"/>
      <c r="H1006" s="4"/>
      <c r="I1006" s="4"/>
      <c r="J1006" s="4"/>
      <c r="K1006" s="4"/>
      <c r="L1006" s="4"/>
    </row>
    <row r="1007" spans="1:12" s="5" customFormat="1" x14ac:dyDescent="0.2">
      <c r="A1007" s="7"/>
      <c r="B1007" s="7"/>
      <c r="D1007" s="4"/>
      <c r="E1007" s="6"/>
      <c r="F1007" s="4"/>
      <c r="G1007" s="4"/>
      <c r="H1007" s="4"/>
      <c r="I1007" s="4"/>
      <c r="J1007" s="4"/>
      <c r="K1007" s="4"/>
      <c r="L1007" s="4"/>
    </row>
    <row r="1008" spans="1:12" s="5" customFormat="1" x14ac:dyDescent="0.2">
      <c r="A1008" s="7"/>
      <c r="B1008" s="7"/>
      <c r="D1008" s="4"/>
      <c r="E1008" s="6"/>
      <c r="F1008" s="4"/>
      <c r="G1008" s="4"/>
      <c r="H1008" s="4"/>
      <c r="I1008" s="4"/>
      <c r="J1008" s="4"/>
      <c r="K1008" s="4"/>
      <c r="L1008" s="4"/>
    </row>
    <row r="1009" spans="1:12" s="5" customFormat="1" x14ac:dyDescent="0.2">
      <c r="A1009" s="7"/>
      <c r="B1009" s="7"/>
      <c r="D1009" s="4"/>
      <c r="E1009" s="6"/>
      <c r="F1009" s="4"/>
      <c r="G1009" s="4"/>
      <c r="H1009" s="4"/>
      <c r="I1009" s="4"/>
      <c r="J1009" s="4"/>
      <c r="K1009" s="4"/>
      <c r="L1009" s="4"/>
    </row>
    <row r="1010" spans="1:12" s="5" customFormat="1" x14ac:dyDescent="0.2">
      <c r="A1010" s="7"/>
      <c r="B1010" s="7"/>
      <c r="D1010" s="4"/>
      <c r="E1010" s="6"/>
      <c r="F1010" s="4"/>
      <c r="G1010" s="4"/>
      <c r="H1010" s="4"/>
      <c r="I1010" s="4"/>
      <c r="J1010" s="4"/>
      <c r="K1010" s="4"/>
      <c r="L1010" s="4"/>
    </row>
    <row r="1011" spans="1:12" s="5" customFormat="1" x14ac:dyDescent="0.2">
      <c r="A1011" s="7"/>
      <c r="B1011" s="7"/>
      <c r="D1011" s="4"/>
      <c r="E1011" s="6"/>
      <c r="F1011" s="4"/>
      <c r="G1011" s="4"/>
      <c r="H1011" s="4"/>
      <c r="I1011" s="4"/>
      <c r="J1011" s="4"/>
      <c r="K1011" s="4"/>
      <c r="L1011" s="4"/>
    </row>
    <row r="1012" spans="1:12" s="5" customFormat="1" x14ac:dyDescent="0.2">
      <c r="A1012" s="7"/>
      <c r="B1012" s="7"/>
      <c r="D1012" s="4"/>
      <c r="E1012" s="6"/>
      <c r="F1012" s="4"/>
      <c r="G1012" s="4"/>
      <c r="H1012" s="4"/>
      <c r="I1012" s="4"/>
      <c r="J1012" s="4"/>
      <c r="K1012" s="4"/>
      <c r="L1012" s="4"/>
    </row>
    <row r="1013" spans="1:12" s="5" customFormat="1" x14ac:dyDescent="0.2">
      <c r="A1013" s="7"/>
      <c r="B1013" s="7"/>
      <c r="D1013" s="4"/>
      <c r="E1013" s="6"/>
      <c r="F1013" s="4"/>
      <c r="G1013" s="4"/>
      <c r="H1013" s="4"/>
      <c r="I1013" s="4"/>
      <c r="J1013" s="4"/>
      <c r="K1013" s="4"/>
      <c r="L1013" s="4"/>
    </row>
    <row r="1014" spans="1:12" s="5" customFormat="1" x14ac:dyDescent="0.2">
      <c r="A1014" s="7"/>
      <c r="B1014" s="7"/>
      <c r="D1014" s="4"/>
      <c r="E1014" s="6"/>
      <c r="F1014" s="4"/>
      <c r="G1014" s="4"/>
      <c r="H1014" s="4"/>
      <c r="I1014" s="4"/>
      <c r="J1014" s="4"/>
      <c r="K1014" s="4"/>
      <c r="L1014" s="4"/>
    </row>
    <row r="1015" spans="1:12" s="5" customFormat="1" x14ac:dyDescent="0.2">
      <c r="A1015" s="7"/>
      <c r="B1015" s="7"/>
      <c r="D1015" s="4"/>
      <c r="E1015" s="6"/>
      <c r="F1015" s="4"/>
      <c r="G1015" s="4"/>
      <c r="H1015" s="4"/>
      <c r="I1015" s="4"/>
      <c r="J1015" s="4"/>
      <c r="K1015" s="4"/>
      <c r="L1015" s="4"/>
    </row>
    <row r="1016" spans="1:12" s="5" customFormat="1" x14ac:dyDescent="0.2">
      <c r="A1016" s="7"/>
      <c r="B1016" s="7"/>
      <c r="D1016" s="4"/>
      <c r="E1016" s="6"/>
      <c r="F1016" s="4"/>
      <c r="G1016" s="4"/>
      <c r="H1016" s="4"/>
      <c r="I1016" s="4"/>
      <c r="J1016" s="4"/>
      <c r="K1016" s="4"/>
      <c r="L1016" s="4"/>
    </row>
    <row r="1017" spans="1:12" s="5" customFormat="1" x14ac:dyDescent="0.2">
      <c r="A1017" s="7"/>
      <c r="B1017" s="7"/>
      <c r="D1017" s="4"/>
      <c r="E1017" s="6"/>
      <c r="F1017" s="4"/>
      <c r="G1017" s="4"/>
      <c r="H1017" s="4"/>
      <c r="I1017" s="4"/>
      <c r="J1017" s="4"/>
      <c r="K1017" s="4"/>
      <c r="L1017" s="4"/>
    </row>
    <row r="1018" spans="1:12" s="5" customFormat="1" x14ac:dyDescent="0.2">
      <c r="A1018" s="7"/>
      <c r="B1018" s="7"/>
      <c r="D1018" s="4"/>
      <c r="E1018" s="6"/>
      <c r="F1018" s="4"/>
      <c r="G1018" s="4"/>
      <c r="H1018" s="4"/>
      <c r="I1018" s="4"/>
      <c r="J1018" s="4"/>
      <c r="K1018" s="4"/>
      <c r="L1018" s="4"/>
    </row>
    <row r="1019" spans="1:12" s="5" customFormat="1" x14ac:dyDescent="0.2">
      <c r="A1019" s="7"/>
      <c r="B1019" s="7"/>
      <c r="D1019" s="4"/>
      <c r="E1019" s="6"/>
      <c r="F1019" s="4"/>
      <c r="G1019" s="4"/>
      <c r="H1019" s="4"/>
      <c r="I1019" s="4"/>
      <c r="J1019" s="4"/>
      <c r="K1019" s="4"/>
      <c r="L1019" s="4"/>
    </row>
    <row r="1020" spans="1:12" s="5" customFormat="1" x14ac:dyDescent="0.2">
      <c r="A1020" s="7"/>
      <c r="B1020" s="7"/>
      <c r="D1020" s="4"/>
      <c r="E1020" s="6"/>
      <c r="F1020" s="4"/>
      <c r="G1020" s="4"/>
      <c r="H1020" s="4"/>
      <c r="I1020" s="4"/>
      <c r="J1020" s="4"/>
      <c r="K1020" s="4"/>
      <c r="L1020" s="4"/>
    </row>
    <row r="1021" spans="1:12" s="5" customFormat="1" x14ac:dyDescent="0.2">
      <c r="A1021" s="7"/>
      <c r="B1021" s="7"/>
      <c r="D1021" s="4"/>
      <c r="E1021" s="6"/>
      <c r="F1021" s="4"/>
      <c r="G1021" s="4"/>
      <c r="H1021" s="4"/>
      <c r="I1021" s="4"/>
      <c r="J1021" s="4"/>
      <c r="K1021" s="4"/>
      <c r="L1021" s="4"/>
    </row>
    <row r="1022" spans="1:12" s="5" customFormat="1" x14ac:dyDescent="0.2">
      <c r="A1022" s="7"/>
      <c r="B1022" s="7"/>
      <c r="D1022" s="4"/>
      <c r="E1022" s="6"/>
      <c r="F1022" s="4"/>
      <c r="G1022" s="4"/>
      <c r="H1022" s="4"/>
      <c r="I1022" s="4"/>
      <c r="J1022" s="4"/>
      <c r="K1022" s="4"/>
      <c r="L1022" s="4"/>
    </row>
    <row r="1023" spans="1:12" s="5" customFormat="1" x14ac:dyDescent="0.2">
      <c r="A1023" s="7"/>
      <c r="B1023" s="7"/>
      <c r="D1023" s="4"/>
      <c r="E1023" s="6"/>
      <c r="F1023" s="4"/>
      <c r="G1023" s="4"/>
      <c r="H1023" s="4"/>
      <c r="I1023" s="4"/>
      <c r="J1023" s="4"/>
      <c r="K1023" s="4"/>
      <c r="L1023" s="4"/>
    </row>
    <row r="1024" spans="1:12" s="5" customFormat="1" x14ac:dyDescent="0.2">
      <c r="A1024" s="7"/>
      <c r="B1024" s="7"/>
      <c r="D1024" s="4"/>
      <c r="E1024" s="6"/>
      <c r="F1024" s="4"/>
      <c r="G1024" s="4"/>
      <c r="H1024" s="4"/>
      <c r="I1024" s="4"/>
      <c r="J1024" s="4"/>
      <c r="K1024" s="4"/>
      <c r="L1024" s="4"/>
    </row>
    <row r="1025" spans="1:12" s="5" customFormat="1" x14ac:dyDescent="0.2">
      <c r="A1025" s="7"/>
      <c r="B1025" s="7"/>
      <c r="D1025" s="4"/>
      <c r="E1025" s="6"/>
      <c r="F1025" s="4"/>
      <c r="G1025" s="4"/>
      <c r="H1025" s="4"/>
      <c r="I1025" s="4"/>
      <c r="J1025" s="4"/>
      <c r="K1025" s="4"/>
      <c r="L1025" s="4"/>
    </row>
    <row r="1026" spans="1:12" s="5" customFormat="1" x14ac:dyDescent="0.2">
      <c r="A1026" s="7"/>
      <c r="B1026" s="7"/>
      <c r="D1026" s="4"/>
      <c r="E1026" s="6"/>
      <c r="F1026" s="4"/>
      <c r="G1026" s="4"/>
      <c r="H1026" s="4"/>
      <c r="I1026" s="4"/>
      <c r="J1026" s="4"/>
      <c r="K1026" s="4"/>
      <c r="L1026" s="4"/>
    </row>
    <row r="1027" spans="1:12" s="5" customFormat="1" x14ac:dyDescent="0.2">
      <c r="A1027" s="7"/>
      <c r="B1027" s="7"/>
      <c r="D1027" s="4"/>
      <c r="E1027" s="6"/>
      <c r="F1027" s="4"/>
      <c r="G1027" s="4"/>
      <c r="H1027" s="4"/>
      <c r="I1027" s="4"/>
      <c r="J1027" s="4"/>
      <c r="K1027" s="4"/>
      <c r="L1027" s="4"/>
    </row>
    <row r="1028" spans="1:12" s="5" customFormat="1" x14ac:dyDescent="0.2">
      <c r="A1028" s="7"/>
      <c r="B1028" s="7"/>
      <c r="D1028" s="4"/>
      <c r="E1028" s="6"/>
      <c r="F1028" s="4"/>
      <c r="G1028" s="4"/>
      <c r="H1028" s="4"/>
      <c r="I1028" s="4"/>
      <c r="J1028" s="4"/>
      <c r="K1028" s="4"/>
      <c r="L1028" s="4"/>
    </row>
    <row r="1029" spans="1:12" s="5" customFormat="1" x14ac:dyDescent="0.2">
      <c r="A1029" s="7"/>
      <c r="B1029" s="7"/>
      <c r="D1029" s="4"/>
      <c r="E1029" s="6"/>
      <c r="F1029" s="4"/>
      <c r="G1029" s="4"/>
      <c r="H1029" s="4"/>
      <c r="I1029" s="4"/>
      <c r="J1029" s="4"/>
      <c r="K1029" s="4"/>
      <c r="L1029" s="4"/>
    </row>
    <row r="1030" spans="1:12" s="5" customFormat="1" x14ac:dyDescent="0.2">
      <c r="A1030" s="7"/>
      <c r="B1030" s="7"/>
      <c r="D1030" s="4"/>
      <c r="E1030" s="6"/>
      <c r="F1030" s="4"/>
      <c r="G1030" s="4"/>
      <c r="H1030" s="4"/>
      <c r="I1030" s="4"/>
      <c r="J1030" s="4"/>
      <c r="K1030" s="4"/>
      <c r="L1030" s="4"/>
    </row>
    <row r="1031" spans="1:12" s="5" customFormat="1" x14ac:dyDescent="0.2">
      <c r="A1031" s="7"/>
      <c r="B1031" s="7"/>
      <c r="D1031" s="4"/>
      <c r="E1031" s="6"/>
      <c r="F1031" s="4"/>
      <c r="G1031" s="4"/>
      <c r="H1031" s="4"/>
      <c r="I1031" s="4"/>
      <c r="J1031" s="4"/>
      <c r="K1031" s="4"/>
      <c r="L1031" s="4"/>
    </row>
    <row r="1032" spans="1:12" s="5" customFormat="1" x14ac:dyDescent="0.2">
      <c r="A1032" s="7"/>
      <c r="B1032" s="7"/>
      <c r="D1032" s="4"/>
      <c r="E1032" s="6"/>
      <c r="F1032" s="4"/>
      <c r="G1032" s="4"/>
      <c r="H1032" s="4"/>
      <c r="I1032" s="4"/>
      <c r="J1032" s="4"/>
      <c r="K1032" s="4"/>
      <c r="L1032" s="4"/>
    </row>
    <row r="1033" spans="1:12" s="5" customFormat="1" x14ac:dyDescent="0.2">
      <c r="A1033" s="7"/>
      <c r="B1033" s="7"/>
      <c r="D1033" s="4"/>
      <c r="E1033" s="6"/>
      <c r="F1033" s="4"/>
      <c r="G1033" s="4"/>
      <c r="H1033" s="4"/>
      <c r="I1033" s="4"/>
      <c r="J1033" s="4"/>
      <c r="K1033" s="4"/>
      <c r="L1033" s="4"/>
    </row>
    <row r="1034" spans="1:12" s="5" customFormat="1" x14ac:dyDescent="0.2">
      <c r="A1034" s="7"/>
      <c r="B1034" s="7"/>
      <c r="D1034" s="4"/>
      <c r="E1034" s="6"/>
      <c r="F1034" s="4"/>
      <c r="G1034" s="4"/>
      <c r="H1034" s="4"/>
      <c r="I1034" s="4"/>
      <c r="J1034" s="4"/>
      <c r="K1034" s="4"/>
      <c r="L1034" s="4"/>
    </row>
    <row r="1035" spans="1:12" s="5" customFormat="1" x14ac:dyDescent="0.2">
      <c r="A1035" s="7"/>
      <c r="B1035" s="7"/>
      <c r="D1035" s="4"/>
      <c r="E1035" s="6"/>
      <c r="F1035" s="4"/>
      <c r="G1035" s="4"/>
      <c r="H1035" s="4"/>
      <c r="I1035" s="4"/>
      <c r="J1035" s="4"/>
      <c r="K1035" s="4"/>
      <c r="L1035" s="4"/>
    </row>
    <row r="1036" spans="1:12" s="5" customFormat="1" x14ac:dyDescent="0.2">
      <c r="A1036" s="7"/>
      <c r="B1036" s="7"/>
      <c r="D1036" s="4"/>
      <c r="E1036" s="6"/>
      <c r="F1036" s="4"/>
      <c r="G1036" s="4"/>
      <c r="H1036" s="4"/>
      <c r="I1036" s="4"/>
      <c r="J1036" s="4"/>
      <c r="K1036" s="4"/>
      <c r="L1036" s="4"/>
    </row>
    <row r="1037" spans="1:12" s="5" customFormat="1" x14ac:dyDescent="0.2">
      <c r="A1037" s="7"/>
      <c r="B1037" s="7"/>
      <c r="D1037" s="4"/>
      <c r="E1037" s="6"/>
      <c r="F1037" s="4"/>
      <c r="G1037" s="4"/>
      <c r="H1037" s="4"/>
      <c r="I1037" s="4"/>
      <c r="J1037" s="4"/>
      <c r="K1037" s="4"/>
      <c r="L1037" s="4"/>
    </row>
    <row r="1038" spans="1:12" s="5" customFormat="1" x14ac:dyDescent="0.2">
      <c r="A1038" s="7"/>
      <c r="B1038" s="7"/>
      <c r="D1038" s="4"/>
      <c r="E1038" s="6"/>
      <c r="F1038" s="4"/>
      <c r="G1038" s="4"/>
      <c r="H1038" s="4"/>
      <c r="I1038" s="4"/>
      <c r="J1038" s="4"/>
      <c r="K1038" s="4"/>
      <c r="L1038" s="4"/>
    </row>
    <row r="1039" spans="1:12" s="5" customFormat="1" x14ac:dyDescent="0.2">
      <c r="A1039" s="7"/>
      <c r="B1039" s="7"/>
      <c r="D1039" s="4"/>
      <c r="E1039" s="6"/>
      <c r="F1039" s="4"/>
      <c r="G1039" s="4"/>
      <c r="H1039" s="4"/>
      <c r="I1039" s="4"/>
      <c r="J1039" s="4"/>
      <c r="K1039" s="4"/>
      <c r="L1039" s="4"/>
    </row>
    <row r="1040" spans="1:12" s="5" customFormat="1" x14ac:dyDescent="0.2">
      <c r="A1040" s="7"/>
      <c r="B1040" s="7"/>
      <c r="D1040" s="4"/>
      <c r="E1040" s="6"/>
      <c r="F1040" s="4"/>
      <c r="G1040" s="4"/>
      <c r="H1040" s="4"/>
      <c r="I1040" s="4"/>
      <c r="J1040" s="4"/>
      <c r="K1040" s="4"/>
      <c r="L1040" s="4"/>
    </row>
    <row r="1041" spans="1:12" s="5" customFormat="1" x14ac:dyDescent="0.2">
      <c r="A1041" s="7"/>
      <c r="B1041" s="7"/>
      <c r="D1041" s="4"/>
      <c r="E1041" s="6"/>
      <c r="F1041" s="4"/>
      <c r="G1041" s="4"/>
      <c r="H1041" s="4"/>
      <c r="I1041" s="4"/>
      <c r="J1041" s="4"/>
      <c r="K1041" s="4"/>
      <c r="L1041" s="4"/>
    </row>
    <row r="1042" spans="1:12" s="5" customFormat="1" x14ac:dyDescent="0.2">
      <c r="A1042" s="7"/>
      <c r="B1042" s="7"/>
      <c r="D1042" s="4"/>
      <c r="E1042" s="6"/>
      <c r="F1042" s="4"/>
      <c r="G1042" s="4"/>
      <c r="H1042" s="4"/>
      <c r="I1042" s="4"/>
      <c r="J1042" s="4"/>
      <c r="K1042" s="4"/>
      <c r="L1042" s="4"/>
    </row>
    <row r="1043" spans="1:12" s="5" customFormat="1" x14ac:dyDescent="0.2">
      <c r="A1043" s="7"/>
      <c r="B1043" s="7"/>
      <c r="D1043" s="4"/>
      <c r="E1043" s="6"/>
      <c r="F1043" s="4"/>
      <c r="G1043" s="4"/>
      <c r="H1043" s="4"/>
      <c r="I1043" s="4"/>
      <c r="J1043" s="4"/>
      <c r="K1043" s="4"/>
      <c r="L1043" s="4"/>
    </row>
    <row r="1044" spans="1:12" s="5" customFormat="1" x14ac:dyDescent="0.2">
      <c r="A1044" s="7"/>
      <c r="B1044" s="7"/>
      <c r="D1044" s="4"/>
      <c r="E1044" s="6"/>
      <c r="F1044" s="4"/>
      <c r="G1044" s="4"/>
      <c r="H1044" s="4"/>
      <c r="I1044" s="4"/>
      <c r="J1044" s="4"/>
      <c r="K1044" s="4"/>
      <c r="L1044" s="4"/>
    </row>
    <row r="1045" spans="1:12" s="5" customFormat="1" x14ac:dyDescent="0.2">
      <c r="A1045" s="7"/>
      <c r="B1045" s="7"/>
      <c r="D1045" s="4"/>
      <c r="E1045" s="6"/>
      <c r="F1045" s="4"/>
      <c r="G1045" s="4"/>
      <c r="H1045" s="4"/>
      <c r="I1045" s="4"/>
      <c r="J1045" s="4"/>
      <c r="K1045" s="4"/>
      <c r="L1045" s="4"/>
    </row>
    <row r="1046" spans="1:12" s="5" customFormat="1" x14ac:dyDescent="0.2">
      <c r="A1046" s="7"/>
      <c r="B1046" s="7"/>
      <c r="D1046" s="4"/>
      <c r="E1046" s="6"/>
      <c r="F1046" s="4"/>
      <c r="G1046" s="4"/>
      <c r="H1046" s="4"/>
      <c r="I1046" s="4"/>
      <c r="J1046" s="4"/>
      <c r="K1046" s="4"/>
      <c r="L1046" s="4"/>
    </row>
    <row r="1047" spans="1:12" s="5" customFormat="1" x14ac:dyDescent="0.2">
      <c r="A1047" s="7"/>
      <c r="B1047" s="7"/>
      <c r="D1047" s="4"/>
      <c r="E1047" s="6"/>
      <c r="F1047" s="4"/>
      <c r="G1047" s="4"/>
      <c r="H1047" s="4"/>
      <c r="I1047" s="4"/>
      <c r="J1047" s="4"/>
      <c r="K1047" s="4"/>
      <c r="L1047" s="4"/>
    </row>
    <row r="1048" spans="1:12" s="5" customFormat="1" x14ac:dyDescent="0.2">
      <c r="A1048" s="7"/>
      <c r="B1048" s="7"/>
      <c r="D1048" s="4"/>
      <c r="E1048" s="6"/>
      <c r="F1048" s="4"/>
      <c r="G1048" s="4"/>
      <c r="H1048" s="4"/>
      <c r="I1048" s="4"/>
      <c r="J1048" s="4"/>
      <c r="K1048" s="4"/>
      <c r="L1048" s="4"/>
    </row>
    <row r="1049" spans="1:12" s="5" customFormat="1" x14ac:dyDescent="0.2">
      <c r="A1049" s="7"/>
      <c r="B1049" s="7"/>
      <c r="D1049" s="4"/>
      <c r="E1049" s="6"/>
      <c r="F1049" s="4"/>
      <c r="G1049" s="4"/>
      <c r="H1049" s="4"/>
      <c r="I1049" s="4"/>
      <c r="J1049" s="4"/>
      <c r="K1049" s="4"/>
      <c r="L1049" s="4"/>
    </row>
    <row r="1050" spans="1:12" s="5" customFormat="1" x14ac:dyDescent="0.2">
      <c r="A1050" s="7"/>
      <c r="B1050" s="7"/>
      <c r="D1050" s="4"/>
      <c r="E1050" s="6"/>
      <c r="F1050" s="4"/>
      <c r="G1050" s="4"/>
      <c r="H1050" s="4"/>
      <c r="I1050" s="4"/>
      <c r="J1050" s="4"/>
      <c r="K1050" s="4"/>
      <c r="L1050" s="4"/>
    </row>
    <row r="1051" spans="1:12" s="5" customFormat="1" x14ac:dyDescent="0.2">
      <c r="A1051" s="7"/>
      <c r="B1051" s="7"/>
      <c r="D1051" s="4"/>
      <c r="E1051" s="6"/>
      <c r="F1051" s="4"/>
      <c r="G1051" s="4"/>
      <c r="H1051" s="4"/>
      <c r="I1051" s="4"/>
      <c r="J1051" s="4"/>
      <c r="K1051" s="4"/>
      <c r="L1051" s="4"/>
    </row>
    <row r="1052" spans="1:12" s="5" customFormat="1" x14ac:dyDescent="0.2">
      <c r="A1052" s="7"/>
      <c r="B1052" s="7"/>
      <c r="D1052" s="4"/>
      <c r="E1052" s="6"/>
      <c r="F1052" s="4"/>
      <c r="G1052" s="4"/>
      <c r="H1052" s="4"/>
      <c r="I1052" s="4"/>
      <c r="J1052" s="4"/>
      <c r="K1052" s="4"/>
      <c r="L1052" s="4"/>
    </row>
    <row r="1053" spans="1:12" s="5" customFormat="1" x14ac:dyDescent="0.2">
      <c r="A1053" s="7"/>
      <c r="B1053" s="7"/>
      <c r="D1053" s="4"/>
      <c r="E1053" s="6"/>
      <c r="F1053" s="4"/>
      <c r="G1053" s="4"/>
      <c r="H1053" s="4"/>
      <c r="I1053" s="4"/>
      <c r="J1053" s="4"/>
      <c r="K1053" s="4"/>
      <c r="L1053" s="4"/>
    </row>
    <row r="1054" spans="1:12" s="5" customFormat="1" x14ac:dyDescent="0.2">
      <c r="A1054" s="7"/>
      <c r="B1054" s="7"/>
      <c r="D1054" s="4"/>
      <c r="E1054" s="6"/>
      <c r="F1054" s="4"/>
      <c r="G1054" s="4"/>
      <c r="H1054" s="4"/>
      <c r="I1054" s="4"/>
      <c r="J1054" s="4"/>
      <c r="K1054" s="4"/>
      <c r="L1054" s="4"/>
    </row>
    <row r="1055" spans="1:12" s="5" customFormat="1" x14ac:dyDescent="0.2">
      <c r="A1055" s="7"/>
      <c r="B1055" s="7"/>
      <c r="D1055" s="4"/>
      <c r="E1055" s="6"/>
      <c r="F1055" s="4"/>
      <c r="G1055" s="4"/>
      <c r="H1055" s="4"/>
      <c r="I1055" s="4"/>
      <c r="J1055" s="4"/>
      <c r="K1055" s="4"/>
      <c r="L1055" s="4"/>
    </row>
    <row r="1056" spans="1:12" s="5" customFormat="1" x14ac:dyDescent="0.2">
      <c r="A1056" s="7"/>
      <c r="B1056" s="7"/>
      <c r="D1056" s="4"/>
      <c r="E1056" s="6"/>
      <c r="F1056" s="4"/>
      <c r="G1056" s="4"/>
      <c r="H1056" s="4"/>
      <c r="I1056" s="4"/>
      <c r="J1056" s="4"/>
      <c r="K1056" s="4"/>
      <c r="L1056" s="4"/>
    </row>
    <row r="1057" spans="1:12" s="5" customFormat="1" x14ac:dyDescent="0.2">
      <c r="A1057" s="7"/>
      <c r="B1057" s="7"/>
      <c r="D1057" s="4"/>
      <c r="E1057" s="6"/>
      <c r="F1057" s="4"/>
      <c r="G1057" s="4"/>
      <c r="H1057" s="4"/>
      <c r="I1057" s="4"/>
      <c r="J1057" s="4"/>
      <c r="K1057" s="4"/>
      <c r="L1057" s="4"/>
    </row>
    <row r="1058" spans="1:12" s="5" customFormat="1" x14ac:dyDescent="0.2">
      <c r="A1058" s="7"/>
      <c r="B1058" s="7"/>
      <c r="D1058" s="4"/>
      <c r="E1058" s="6"/>
      <c r="F1058" s="4"/>
      <c r="G1058" s="4"/>
      <c r="H1058" s="4"/>
      <c r="I1058" s="4"/>
      <c r="J1058" s="4"/>
      <c r="K1058" s="4"/>
      <c r="L1058" s="4"/>
    </row>
    <row r="1059" spans="1:12" s="5" customFormat="1" x14ac:dyDescent="0.2">
      <c r="A1059" s="7"/>
      <c r="B1059" s="7"/>
      <c r="D1059" s="4"/>
      <c r="E1059" s="6"/>
      <c r="F1059" s="4"/>
      <c r="G1059" s="4"/>
      <c r="H1059" s="4"/>
      <c r="I1059" s="4"/>
      <c r="J1059" s="4"/>
      <c r="K1059" s="4"/>
      <c r="L1059" s="4"/>
    </row>
    <row r="1060" spans="1:12" s="5" customFormat="1" x14ac:dyDescent="0.2">
      <c r="A1060" s="7"/>
      <c r="B1060" s="7"/>
      <c r="D1060" s="4"/>
      <c r="E1060" s="6"/>
      <c r="F1060" s="4"/>
      <c r="G1060" s="4"/>
      <c r="H1060" s="4"/>
      <c r="I1060" s="4"/>
      <c r="J1060" s="4"/>
      <c r="K1060" s="4"/>
      <c r="L1060" s="4"/>
    </row>
    <row r="1061" spans="1:12" s="5" customFormat="1" x14ac:dyDescent="0.2">
      <c r="A1061" s="7"/>
      <c r="B1061" s="7"/>
      <c r="D1061" s="4"/>
      <c r="E1061" s="6"/>
      <c r="F1061" s="4"/>
      <c r="G1061" s="4"/>
      <c r="H1061" s="4"/>
      <c r="I1061" s="4"/>
      <c r="J1061" s="4"/>
      <c r="K1061" s="4"/>
      <c r="L1061" s="4"/>
    </row>
    <row r="1062" spans="1:12" s="5" customFormat="1" x14ac:dyDescent="0.2">
      <c r="A1062" s="7"/>
      <c r="B1062" s="7"/>
      <c r="D1062" s="4"/>
      <c r="E1062" s="6"/>
      <c r="F1062" s="4"/>
      <c r="G1062" s="4"/>
      <c r="H1062" s="4"/>
      <c r="I1062" s="4"/>
      <c r="J1062" s="4"/>
      <c r="K1062" s="4"/>
      <c r="L1062" s="4"/>
    </row>
    <row r="1063" spans="1:12" s="5" customFormat="1" x14ac:dyDescent="0.2">
      <c r="A1063" s="7"/>
      <c r="B1063" s="7"/>
      <c r="D1063" s="4"/>
      <c r="E1063" s="6"/>
      <c r="F1063" s="4"/>
      <c r="G1063" s="4"/>
      <c r="H1063" s="4"/>
      <c r="I1063" s="4"/>
      <c r="J1063" s="4"/>
      <c r="K1063" s="4"/>
      <c r="L1063" s="4"/>
    </row>
    <row r="1064" spans="1:12" s="5" customFormat="1" x14ac:dyDescent="0.2">
      <c r="A1064" s="7"/>
      <c r="B1064" s="7"/>
      <c r="D1064" s="4"/>
      <c r="E1064" s="6"/>
      <c r="F1064" s="4"/>
      <c r="G1064" s="4"/>
      <c r="H1064" s="4"/>
      <c r="I1064" s="4"/>
      <c r="J1064" s="4"/>
      <c r="K1064" s="4"/>
      <c r="L1064" s="4"/>
    </row>
    <row r="1065" spans="1:12" s="5" customFormat="1" x14ac:dyDescent="0.2">
      <c r="A1065" s="7"/>
      <c r="B1065" s="7"/>
      <c r="D1065" s="4"/>
      <c r="E1065" s="6"/>
      <c r="F1065" s="4"/>
      <c r="G1065" s="4"/>
      <c r="H1065" s="4"/>
      <c r="I1065" s="4"/>
      <c r="J1065" s="4"/>
      <c r="K1065" s="4"/>
      <c r="L1065" s="4"/>
    </row>
    <row r="1066" spans="1:12" s="5" customFormat="1" x14ac:dyDescent="0.2">
      <c r="A1066" s="7"/>
      <c r="B1066" s="7"/>
      <c r="D1066" s="4"/>
      <c r="E1066" s="6"/>
      <c r="F1066" s="4"/>
      <c r="G1066" s="4"/>
      <c r="H1066" s="4"/>
      <c r="I1066" s="4"/>
      <c r="J1066" s="4"/>
      <c r="K1066" s="4"/>
      <c r="L1066" s="4"/>
    </row>
    <row r="1067" spans="1:12" s="5" customFormat="1" x14ac:dyDescent="0.2">
      <c r="A1067" s="7"/>
      <c r="B1067" s="7"/>
      <c r="D1067" s="4"/>
      <c r="E1067" s="6"/>
      <c r="F1067" s="4"/>
      <c r="G1067" s="4"/>
      <c r="H1067" s="4"/>
      <c r="I1067" s="4"/>
      <c r="J1067" s="4"/>
      <c r="K1067" s="4"/>
      <c r="L1067" s="4"/>
    </row>
    <row r="1068" spans="1:12" s="5" customFormat="1" x14ac:dyDescent="0.2">
      <c r="A1068" s="7"/>
      <c r="B1068" s="7"/>
      <c r="D1068" s="4"/>
      <c r="E1068" s="6"/>
      <c r="F1068" s="4"/>
      <c r="G1068" s="4"/>
      <c r="H1068" s="4"/>
      <c r="I1068" s="4"/>
      <c r="J1068" s="4"/>
      <c r="K1068" s="4"/>
      <c r="L1068" s="4"/>
    </row>
    <row r="1069" spans="1:12" s="5" customFormat="1" x14ac:dyDescent="0.2">
      <c r="A1069" s="7"/>
      <c r="B1069" s="7"/>
      <c r="D1069" s="4"/>
      <c r="E1069" s="6"/>
      <c r="F1069" s="4"/>
      <c r="G1069" s="4"/>
      <c r="H1069" s="4"/>
      <c r="I1069" s="4"/>
      <c r="J1069" s="4"/>
      <c r="K1069" s="4"/>
      <c r="L1069" s="4"/>
    </row>
    <row r="1070" spans="1:12" s="5" customFormat="1" x14ac:dyDescent="0.2">
      <c r="A1070" s="7"/>
      <c r="B1070" s="7"/>
      <c r="D1070" s="4"/>
      <c r="E1070" s="6"/>
      <c r="F1070" s="4"/>
      <c r="G1070" s="4"/>
      <c r="H1070" s="4"/>
      <c r="I1070" s="4"/>
      <c r="J1070" s="4"/>
      <c r="K1070" s="4"/>
      <c r="L1070" s="4"/>
    </row>
    <row r="1071" spans="1:12" s="5" customFormat="1" x14ac:dyDescent="0.2">
      <c r="A1071" s="7"/>
      <c r="B1071" s="7"/>
      <c r="D1071" s="4"/>
      <c r="E1071" s="6"/>
      <c r="F1071" s="4"/>
      <c r="G1071" s="4"/>
      <c r="H1071" s="4"/>
      <c r="I1071" s="4"/>
      <c r="J1071" s="4"/>
      <c r="K1071" s="4"/>
      <c r="L1071" s="4"/>
    </row>
    <row r="1072" spans="1:12" s="5" customFormat="1" x14ac:dyDescent="0.2">
      <c r="A1072" s="7"/>
      <c r="B1072" s="7"/>
      <c r="D1072" s="4"/>
      <c r="E1072" s="6"/>
      <c r="F1072" s="4"/>
      <c r="G1072" s="4"/>
      <c r="H1072" s="4"/>
      <c r="I1072" s="4"/>
      <c r="J1072" s="4"/>
      <c r="K1072" s="4"/>
      <c r="L1072" s="4"/>
    </row>
    <row r="1073" spans="1:12" s="5" customFormat="1" x14ac:dyDescent="0.2">
      <c r="A1073" s="7"/>
      <c r="B1073" s="7"/>
      <c r="D1073" s="4"/>
      <c r="E1073" s="6"/>
      <c r="F1073" s="4"/>
      <c r="G1073" s="4"/>
      <c r="H1073" s="4"/>
      <c r="I1073" s="4"/>
      <c r="J1073" s="4"/>
      <c r="K1073" s="4"/>
      <c r="L1073" s="4"/>
    </row>
    <row r="1074" spans="1:12" s="5" customFormat="1" x14ac:dyDescent="0.2">
      <c r="A1074" s="7"/>
      <c r="B1074" s="7"/>
      <c r="D1074" s="4"/>
      <c r="E1074" s="6"/>
      <c r="F1074" s="4"/>
      <c r="G1074" s="4"/>
      <c r="H1074" s="4"/>
      <c r="I1074" s="4"/>
      <c r="J1074" s="4"/>
      <c r="K1074" s="4"/>
      <c r="L1074" s="4"/>
    </row>
    <row r="1075" spans="1:12" s="5" customFormat="1" x14ac:dyDescent="0.2">
      <c r="A1075" s="7"/>
      <c r="B1075" s="7"/>
      <c r="D1075" s="4"/>
      <c r="E1075" s="6"/>
      <c r="F1075" s="4"/>
      <c r="G1075" s="4"/>
      <c r="H1075" s="4"/>
      <c r="I1075" s="4"/>
      <c r="J1075" s="4"/>
      <c r="K1075" s="4"/>
      <c r="L1075" s="4"/>
    </row>
    <row r="1076" spans="1:12" s="5" customFormat="1" x14ac:dyDescent="0.2">
      <c r="A1076" s="7"/>
      <c r="B1076" s="7"/>
      <c r="D1076" s="4"/>
      <c r="E1076" s="6"/>
      <c r="F1076" s="4"/>
      <c r="G1076" s="4"/>
      <c r="H1076" s="4"/>
      <c r="I1076" s="4"/>
      <c r="J1076" s="4"/>
      <c r="K1076" s="4"/>
      <c r="L1076" s="4"/>
    </row>
    <row r="1077" spans="1:12" s="5" customFormat="1" x14ac:dyDescent="0.2">
      <c r="A1077" s="7"/>
      <c r="B1077" s="7"/>
      <c r="D1077" s="4"/>
      <c r="E1077" s="6"/>
      <c r="F1077" s="4"/>
      <c r="G1077" s="4"/>
      <c r="H1077" s="4"/>
      <c r="I1077" s="4"/>
      <c r="J1077" s="4"/>
      <c r="K1077" s="4"/>
      <c r="L1077" s="4"/>
    </row>
    <row r="1078" spans="1:12" s="5" customFormat="1" x14ac:dyDescent="0.2">
      <c r="A1078" s="7"/>
      <c r="B1078" s="7"/>
      <c r="D1078" s="4"/>
      <c r="E1078" s="6"/>
      <c r="F1078" s="4"/>
      <c r="G1078" s="4"/>
      <c r="H1078" s="4"/>
      <c r="I1078" s="4"/>
      <c r="J1078" s="4"/>
      <c r="K1078" s="4"/>
      <c r="L1078" s="4"/>
    </row>
    <row r="1079" spans="1:12" s="5" customFormat="1" x14ac:dyDescent="0.2">
      <c r="A1079" s="7"/>
      <c r="B1079" s="7"/>
      <c r="D1079" s="4"/>
      <c r="E1079" s="6"/>
      <c r="F1079" s="4"/>
      <c r="G1079" s="4"/>
      <c r="H1079" s="4"/>
      <c r="I1079" s="4"/>
      <c r="J1079" s="4"/>
      <c r="K1079" s="4"/>
      <c r="L1079" s="4"/>
    </row>
    <row r="1080" spans="1:12" s="5" customFormat="1" x14ac:dyDescent="0.2">
      <c r="A1080" s="7"/>
      <c r="B1080" s="7"/>
      <c r="D1080" s="4"/>
      <c r="E1080" s="6"/>
      <c r="F1080" s="4"/>
      <c r="G1080" s="4"/>
      <c r="H1080" s="4"/>
      <c r="I1080" s="4"/>
      <c r="J1080" s="4"/>
      <c r="K1080" s="4"/>
      <c r="L1080" s="4"/>
    </row>
    <row r="1081" spans="1:12" s="5" customFormat="1" x14ac:dyDescent="0.2">
      <c r="A1081" s="7"/>
      <c r="B1081" s="7"/>
      <c r="D1081" s="4"/>
      <c r="E1081" s="6"/>
      <c r="F1081" s="4"/>
      <c r="G1081" s="4"/>
      <c r="H1081" s="4"/>
      <c r="I1081" s="4"/>
      <c r="J1081" s="4"/>
      <c r="K1081" s="4"/>
      <c r="L1081" s="4"/>
    </row>
    <row r="1082" spans="1:12" s="5" customFormat="1" x14ac:dyDescent="0.2">
      <c r="A1082" s="7"/>
      <c r="B1082" s="7"/>
      <c r="D1082" s="4"/>
      <c r="E1082" s="6"/>
      <c r="F1082" s="4"/>
      <c r="G1082" s="4"/>
      <c r="H1082" s="4"/>
      <c r="I1082" s="4"/>
      <c r="J1082" s="4"/>
      <c r="K1082" s="4"/>
      <c r="L1082" s="4"/>
    </row>
    <row r="1083" spans="1:12" s="5" customFormat="1" x14ac:dyDescent="0.2">
      <c r="A1083" s="7"/>
      <c r="B1083" s="7"/>
      <c r="D1083" s="4"/>
      <c r="E1083" s="6"/>
      <c r="F1083" s="4"/>
      <c r="G1083" s="4"/>
      <c r="H1083" s="4"/>
      <c r="I1083" s="4"/>
      <c r="J1083" s="4"/>
      <c r="K1083" s="4"/>
      <c r="L1083" s="4"/>
    </row>
    <row r="1084" spans="1:12" s="5" customFormat="1" x14ac:dyDescent="0.2">
      <c r="A1084" s="2"/>
      <c r="B1084" s="7"/>
      <c r="D1084" s="4"/>
      <c r="E1084" s="6"/>
      <c r="F1084" s="4"/>
      <c r="G1084" s="4"/>
      <c r="H1084" s="4"/>
      <c r="I1084" s="4"/>
      <c r="J1084" s="4"/>
      <c r="K1084" s="4"/>
      <c r="L1084" s="4"/>
    </row>
  </sheetData>
  <mergeCells count="13">
    <mergeCell ref="A204:C204"/>
    <mergeCell ref="A203:C203"/>
    <mergeCell ref="G5:G6"/>
    <mergeCell ref="A200:C200"/>
    <mergeCell ref="A201:C201"/>
    <mergeCell ref="A202:C202"/>
    <mergeCell ref="A1:G3"/>
    <mergeCell ref="A4:G4"/>
    <mergeCell ref="A151:E151"/>
    <mergeCell ref="F5:F6"/>
    <mergeCell ref="A5:A6"/>
    <mergeCell ref="B5:B6"/>
    <mergeCell ref="C5:C6"/>
  </mergeCells>
  <printOptions horizontalCentered="1" gridLines="1"/>
  <pageMargins left="0.25" right="0.25" top="0.75" bottom="0.75" header="0.3" footer="0.3"/>
  <pageSetup paperSize="9" orientation="portrait" useFirstPageNumber="1" r:id="rId1"/>
  <headerFooter alignWithMargins="0">
    <oddHeader>&amp;C&amp;"Arial CE,Pogrubiony"&amp;12TABELA ELEMENTÓW ROZLICZENIOWYCH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 dorgi + kanalizacja</vt:lpstr>
      <vt:lpstr>'TER dorgi + kanalizacja'!Tytuły_wydruku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Ślepy kosztorys</dc:title>
  <dc:subject>Dębiec</dc:subject>
  <dc:creator>Srebrny Deszcz</dc:creator>
  <cp:lastModifiedBy>Joanna Kawałek</cp:lastModifiedBy>
  <cp:lastPrinted>2025-05-06T08:24:16Z</cp:lastPrinted>
  <dcterms:created xsi:type="dcterms:W3CDTF">2010-08-05T05:16:12Z</dcterms:created>
  <dcterms:modified xsi:type="dcterms:W3CDTF">2025-05-27T05:57:53Z</dcterms:modified>
</cp:coreProperties>
</file>