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mpgnas\zespol_przetargow\PRZETARGI_2024\015 - ZIS - PN - EB + JR - Gaz ziemny PZP\2_Robocze\"/>
    </mc:Choice>
  </mc:AlternateContent>
  <xr:revisionPtr revIDLastSave="0" documentId="13_ncr:1_{351EED08-AF1B-4D14-8C9B-B848314139F5}" xr6:coauthVersionLast="47" xr6:coauthVersionMax="47" xr10:uidLastSave="{00000000-0000-0000-0000-000000000000}"/>
  <bookViews>
    <workbookView xWindow="-120" yWindow="-120" windowWidth="29040" windowHeight="15720" xr2:uid="{BC119301-A49A-4818-A543-6428D978C382}"/>
  </bookViews>
  <sheets>
    <sheet name="bez cen" sheetId="2" r:id="rId1"/>
  </sheets>
  <definedNames>
    <definedName name="_xlnm.Print_Area" localSheetId="0">'bez cen'!$A$1:$F$78</definedName>
    <definedName name="_xlnm.Print_Titles" localSheetId="0">'bez cen'!$8:$8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2" l="1"/>
  <c r="D44" i="2"/>
  <c r="D43" i="2"/>
  <c r="D28" i="2"/>
  <c r="D29" i="2" s="1"/>
  <c r="D30" i="2" s="1"/>
  <c r="D27" i="2"/>
  <c r="D20" i="2"/>
  <c r="D21" i="2"/>
  <c r="D22" i="2" s="1"/>
  <c r="D19" i="2"/>
  <c r="D14" i="2"/>
  <c r="D13" i="2"/>
  <c r="D12" i="2"/>
  <c r="D11" i="2"/>
  <c r="F68" i="2" l="1"/>
  <c r="F67" i="2"/>
  <c r="F60" i="2"/>
  <c r="F59" i="2"/>
  <c r="F52" i="2"/>
  <c r="F51" i="2"/>
  <c r="F44" i="2"/>
  <c r="F43" i="2"/>
  <c r="F36" i="2"/>
  <c r="F35" i="2"/>
  <c r="F28" i="2"/>
  <c r="F27" i="2"/>
  <c r="F20" i="2"/>
  <c r="F19" i="2"/>
  <c r="F12" i="2"/>
  <c r="F11" i="2"/>
  <c r="E13" i="2" l="1"/>
  <c r="E69" i="2" l="1"/>
  <c r="F69" i="2" s="1"/>
  <c r="E61" i="2"/>
  <c r="F61" i="2" s="1"/>
  <c r="E53" i="2"/>
  <c r="F53" i="2" s="1"/>
  <c r="E45" i="2"/>
  <c r="F45" i="2" s="1"/>
  <c r="E37" i="2"/>
  <c r="F37" i="2" s="1"/>
  <c r="E29" i="2"/>
  <c r="F29" i="2" s="1"/>
  <c r="E21" i="2"/>
  <c r="F21" i="2" s="1"/>
  <c r="F13" i="2"/>
  <c r="F72" i="2" l="1"/>
  <c r="F71" i="2"/>
  <c r="F70" i="2"/>
  <c r="F66" i="2"/>
  <c r="F64" i="2"/>
  <c r="F63" i="2"/>
  <c r="D62" i="2"/>
  <c r="F62" i="2" s="1"/>
  <c r="F58" i="2"/>
  <c r="F56" i="2"/>
  <c r="F55" i="2"/>
  <c r="D54" i="2"/>
  <c r="F54" i="2" s="1"/>
  <c r="F50" i="2"/>
  <c r="F48" i="2"/>
  <c r="F47" i="2"/>
  <c r="D46" i="2"/>
  <c r="F46" i="2" s="1"/>
  <c r="F42" i="2"/>
  <c r="F40" i="2"/>
  <c r="F39" i="2"/>
  <c r="F38" i="2"/>
  <c r="F34" i="2"/>
  <c r="F32" i="2"/>
  <c r="F31" i="2"/>
  <c r="F30" i="2"/>
  <c r="F26" i="2"/>
  <c r="F24" i="2"/>
  <c r="F23" i="2"/>
  <c r="F22" i="2"/>
  <c r="F18" i="2"/>
  <c r="F16" i="2"/>
  <c r="F15" i="2"/>
  <c r="F14" i="2"/>
  <c r="F10" i="2"/>
  <c r="F65" i="2" l="1"/>
  <c r="F49" i="2"/>
  <c r="F41" i="2"/>
  <c r="F33" i="2"/>
  <c r="F25" i="2"/>
  <c r="F17" i="2"/>
  <c r="F9" i="2"/>
  <c r="F57" i="2"/>
  <c r="F73" i="2" l="1"/>
</calcChain>
</file>

<file path=xl/sharedStrings.xml><?xml version="1.0" encoding="utf-8"?>
<sst xmlns="http://schemas.openxmlformats.org/spreadsheetml/2006/main" count="185" uniqueCount="77">
  <si>
    <t>lp</t>
  </si>
  <si>
    <t>punkt poboru/ rodzaj składnika cenowego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</si>
  <si>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</si>
  <si>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</si>
  <si>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</si>
  <si>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</si>
  <si>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</si>
  <si>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</si>
  <si>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</si>
  <si>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</si>
  <si>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</si>
  <si>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</si>
  <si>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kWh</t>
  </si>
  <si>
    <t>jednostka miary</t>
  </si>
  <si>
    <t>Opłata zmienna.</t>
  </si>
  <si>
    <t>Opłata stała.</t>
  </si>
  <si>
    <t>Opłata abonamentowa.</t>
  </si>
  <si>
    <t>miesiąc</t>
  </si>
  <si>
    <t>kWh/h</t>
  </si>
  <si>
    <t>3.1.</t>
  </si>
  <si>
    <t>3.2.</t>
  </si>
  <si>
    <t>3.3.</t>
  </si>
  <si>
    <t>3.4.</t>
  </si>
  <si>
    <t>3.</t>
  </si>
  <si>
    <t>4.</t>
  </si>
  <si>
    <t>4.1.</t>
  </si>
  <si>
    <t>4.2.</t>
  </si>
  <si>
    <t>4.3.</t>
  </si>
  <si>
    <t>4.4.</t>
  </si>
  <si>
    <t>5.</t>
  </si>
  <si>
    <t>8.</t>
  </si>
  <si>
    <t>5.1.</t>
  </si>
  <si>
    <t>5.2.</t>
  </si>
  <si>
    <t>5.3.</t>
  </si>
  <si>
    <t>5.4.</t>
  </si>
  <si>
    <t>6.</t>
  </si>
  <si>
    <t>6.1.</t>
  </si>
  <si>
    <t>6.2.</t>
  </si>
  <si>
    <t>6.3.</t>
  </si>
  <si>
    <t>6.4.</t>
  </si>
  <si>
    <t>7.</t>
  </si>
  <si>
    <t>7.1.</t>
  </si>
  <si>
    <t>7.2.</t>
  </si>
  <si>
    <t>7.3.</t>
  </si>
  <si>
    <t>7.4.</t>
  </si>
  <si>
    <t>8.1.</t>
  </si>
  <si>
    <t>8.2.</t>
  </si>
  <si>
    <t>8.3.</t>
  </si>
  <si>
    <t>8.4.</t>
  </si>
  <si>
    <r>
      <t xml:space="preserve">wartość netto* (bez VAT)
</t>
    </r>
    <r>
      <rPr>
        <sz val="10"/>
        <color theme="1"/>
        <rFont val="Times New Roman"/>
        <family val="1"/>
        <charset val="238"/>
      </rPr>
      <t>[PLN do dwóch miejsc po przecinku]</t>
    </r>
  </si>
  <si>
    <t>OGÓŁEM  CENA  NETTO  (bez  VAT)*</t>
  </si>
  <si>
    <t>*</t>
  </si>
  <si>
    <t>Opłata za paliwo gazowe (bez akcyzy).</t>
  </si>
  <si>
    <t>1.5.</t>
  </si>
  <si>
    <r>
      <t xml:space="preserve">Akcyza za paliwo gazowe.
</t>
    </r>
    <r>
      <rPr>
        <sz val="10"/>
        <color theme="1"/>
        <rFont val="Times New Roman"/>
        <family val="1"/>
        <charset val="238"/>
      </rPr>
      <t>Zgodnie z art. 89 ust. 1-2 Ustawy stawka akcyzy wynosi 1,38 zł/GJ tj. w warunkach normatywnych (zgodnie z ustawą) 3,9 zł/MWh = 0,00390 zł/ kWh</t>
    </r>
  </si>
  <si>
    <r>
      <t xml:space="preserve">Akcyza za paliwo gazowe.
</t>
    </r>
    <r>
      <rPr>
        <sz val="10"/>
        <color theme="1"/>
        <rFont val="Times New Roman"/>
        <family val="1"/>
        <charset val="238"/>
      </rPr>
      <t>Zgodnie z art. 89 ust. 1-2 Ustawy stawka akcyzy wynosi 1,38 zł/GJ tj. w warunkach normatywnych (zgodnie z ustawą) 3,90 zł/MWh = 0,00390 zł/ kWh</t>
    </r>
  </si>
  <si>
    <t>Narzut marżowy dostawcy</t>
  </si>
  <si>
    <t>Koszty realizacji obowiązków wynikających z ustawy o efektywności energetycznej</t>
  </si>
  <si>
    <t xml:space="preserve">Załącznik nr 2A do SIWZ </t>
  </si>
  <si>
    <t>Formularz cenowy</t>
  </si>
  <si>
    <t xml:space="preserve"> *  "Wartość netto ustalana jako iloczyn ilości jednostek razy cena jednostkowa. Wynagrodzenie należne Wykonawcy z tytułu realizacji umowy zostanie powiększone o podatek VAT naliczany zgodnie z właściwymi przepisami, obowiązującymi w dniu wystawienia każdej faktury."				</t>
  </si>
  <si>
    <t>**</t>
  </si>
  <si>
    <t>** w wersji edytowalnej Formularza cenowego zaleca się wpisać ceny jednostkowe oferowane przez Wykonawcę w pola zaznaczone kolorem, pozostałe kwoty zostaną przeliczone przez formuły excela.</t>
  </si>
  <si>
    <t>…...................................................................................................</t>
  </si>
  <si>
    <t xml:space="preserve"> pięczęć i podpis osoby/osób upoważnionych do reprezentowania Wykonawcy</t>
  </si>
  <si>
    <r>
      <rPr>
        <b/>
        <sz val="12"/>
        <color theme="1"/>
        <rFont val="Times New Roman"/>
        <family val="1"/>
        <charset val="238"/>
      </rPr>
      <t>Kotłownia Hala Warsztatów</t>
    </r>
    <r>
      <rPr>
        <sz val="12"/>
        <color theme="1"/>
        <rFont val="Times New Roman"/>
        <family val="1"/>
        <charset val="238"/>
      </rPr>
      <t xml:space="preserve">
ul. Budowniczych Portu Północnego 17
 ID: 8018590365500019003813; w tym:</t>
    </r>
  </si>
  <si>
    <r>
      <rPr>
        <b/>
        <sz val="12"/>
        <color theme="1"/>
        <rFont val="Times New Roman"/>
        <family val="1"/>
        <charset val="238"/>
      </rPr>
      <t>Kotłownia Baza Sprzętu</t>
    </r>
    <r>
      <rPr>
        <sz val="12"/>
        <color theme="1"/>
        <rFont val="Times New Roman"/>
        <family val="1"/>
        <charset val="238"/>
      </rPr>
      <t xml:space="preserve">
ul. Roberta de Plelo 
ID: 8018590365500019003875; w tym:</t>
    </r>
  </si>
  <si>
    <r>
      <rPr>
        <b/>
        <sz val="12"/>
        <color theme="1"/>
        <rFont val="Times New Roman"/>
        <family val="1"/>
        <charset val="238"/>
      </rPr>
      <t>Kotłownia Energoport</t>
    </r>
    <r>
      <rPr>
        <sz val="12"/>
        <color theme="1"/>
        <rFont val="Times New Roman"/>
        <family val="1"/>
        <charset val="238"/>
      </rPr>
      <t xml:space="preserve">
ul. Sucharskiego 69
ID: 8018590365500019003738; w tym:</t>
    </r>
  </si>
  <si>
    <r>
      <rPr>
        <b/>
        <sz val="12"/>
        <color theme="1"/>
        <rFont val="Times New Roman"/>
        <family val="1"/>
        <charset val="238"/>
      </rPr>
      <t>Kotłownia Kapitanat</t>
    </r>
    <r>
      <rPr>
        <sz val="12"/>
        <color theme="1"/>
        <rFont val="Times New Roman"/>
        <family val="1"/>
        <charset val="238"/>
      </rPr>
      <t xml:space="preserve">
ul. W. Poinca 1
ID: 8018590365500019003868; w tym:</t>
    </r>
  </si>
  <si>
    <r>
      <rPr>
        <b/>
        <sz val="12"/>
        <color theme="1"/>
        <rFont val="Times New Roman"/>
        <family val="1"/>
        <charset val="238"/>
      </rPr>
      <t>Kotłownia Sekcja Gospodarcza</t>
    </r>
    <r>
      <rPr>
        <sz val="12"/>
        <color theme="1"/>
        <rFont val="Times New Roman"/>
        <family val="1"/>
        <charset val="238"/>
      </rPr>
      <t xml:space="preserve">
ul. Budowniczych Portu Północnego
ID: 8018590365500019003837; w tym:</t>
    </r>
  </si>
  <si>
    <r>
      <rPr>
        <b/>
        <sz val="12"/>
        <color theme="1"/>
        <rFont val="Times New Roman"/>
        <family val="1"/>
        <charset val="238"/>
      </rPr>
      <t>Kotłownia Westerplatte</t>
    </r>
    <r>
      <rPr>
        <sz val="12"/>
        <color theme="1"/>
        <rFont val="Times New Roman"/>
        <family val="1"/>
        <charset val="238"/>
      </rPr>
      <t xml:space="preserve">
ul. Sucharskiego 70
ID: 8018590365500019003622; w tym:</t>
    </r>
  </si>
  <si>
    <r>
      <rPr>
        <b/>
        <sz val="12"/>
        <color theme="1"/>
        <rFont val="Times New Roman"/>
        <family val="1"/>
        <charset val="238"/>
      </rPr>
      <t>Kotłownia Budynek Administracyjny Basen Górniczy</t>
    </r>
    <r>
      <rPr>
        <sz val="12"/>
        <color theme="1"/>
        <rFont val="Times New Roman"/>
        <family val="1"/>
        <charset val="238"/>
      </rPr>
      <t xml:space="preserve">
ul. R. de Plelo 6
ID: 8018590365500019003615; w tym:</t>
    </r>
  </si>
  <si>
    <r>
      <rPr>
        <b/>
        <sz val="12"/>
        <color theme="1"/>
        <rFont val="Times New Roman"/>
        <family val="1"/>
        <charset val="238"/>
      </rPr>
      <t>Kotłownia Budynek Administracyjny Nab. Wiślane</t>
    </r>
    <r>
      <rPr>
        <sz val="12"/>
        <color theme="1"/>
        <rFont val="Times New Roman"/>
        <family val="1"/>
        <charset val="238"/>
      </rPr>
      <t xml:space="preserve">
ul. Chodackiego 33
ID:8018590365500018992323; w tym:</t>
    </r>
  </si>
  <si>
    <t>Postępowanie  nr OPC/ZIS/2024/015</t>
  </si>
  <si>
    <r>
      <t xml:space="preserve">ilość jednostek
</t>
    </r>
    <r>
      <rPr>
        <sz val="10"/>
        <color theme="1"/>
        <rFont val="Times New Roman"/>
        <family val="1"/>
        <charset val="238"/>
      </rPr>
      <t xml:space="preserve">
(ilości przewidziane na 24 miesięcy)</t>
    </r>
  </si>
  <si>
    <r>
      <t xml:space="preserve">cena jednostkowa netto* (bez VAT)
</t>
    </r>
    <r>
      <rPr>
        <sz val="10"/>
        <rFont val="Times New Roman"/>
        <family val="1"/>
        <charset val="238"/>
      </rPr>
      <t>[PLN  do pięciu miejsc po przecinku]</t>
    </r>
  </si>
  <si>
    <t xml:space="preserve">Dostawa gazu ziemnego do ośmiu kotłowni będących w zasobach ZMPG S.A.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</si>
</sst>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indent="1"/>
    </xf>
    <xf numFmtId="164" fontId="1" fillId="0" borderId="0" xfId="0" applyNumberFormat="1" applyFont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3" fontId="2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indent="1"/>
    </xf>
    <xf numFmtId="164" fontId="1" fillId="2" borderId="1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right" vertical="top" indent="1"/>
    </xf>
    <xf numFmtId="16" fontId="1" fillId="0" borderId="7" xfId="0" quotePrefix="1" applyNumberFormat="1" applyFont="1" applyBorder="1" applyAlignment="1">
      <alignment horizontal="right" vertical="center"/>
    </xf>
    <xf numFmtId="0" fontId="1" fillId="0" borderId="7" xfId="0" quotePrefix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 indent="1"/>
    </xf>
    <xf numFmtId="4" fontId="2" fillId="3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7" fontId="7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C290-6326-4B95-87D4-3DD8DA513957}">
  <dimension ref="A1:H77"/>
  <sheetViews>
    <sheetView tabSelected="1" zoomScaleNormal="100" workbookViewId="0">
      <selection activeCell="J12" sqref="J12"/>
    </sheetView>
  </sheetViews>
  <sheetFormatPr defaultColWidth="9.140625" defaultRowHeight="15.75" x14ac:dyDescent="0.25"/>
  <cols>
    <col min="1" max="1" width="8.5703125" style="3" customWidth="1"/>
    <col min="2" max="2" width="50.5703125" style="4" customWidth="1"/>
    <col min="3" max="3" width="12.5703125" style="5" customWidth="1"/>
    <col min="4" max="4" width="16.5703125" style="17" customWidth="1"/>
    <col min="5" max="5" width="20.5703125" style="25" customWidth="1"/>
    <col min="6" max="6" width="24.5703125" style="22" customWidth="1"/>
    <col min="7" max="7" width="10.140625" style="1" bestFit="1" customWidth="1"/>
    <col min="8" max="8" width="11.42578125" style="1" bestFit="1" customWidth="1"/>
    <col min="9" max="16384" width="9.140625" style="1"/>
  </cols>
  <sheetData>
    <row r="1" spans="1:8" x14ac:dyDescent="0.25">
      <c r="A1" s="28"/>
      <c r="B1" s="36"/>
      <c r="C1" s="36"/>
      <c r="D1" s="54"/>
      <c r="E1" s="67" t="s">
        <v>58</v>
      </c>
      <c r="F1" s="40"/>
    </row>
    <row r="2" spans="1:8" x14ac:dyDescent="0.25">
      <c r="A2" s="28"/>
      <c r="B2" s="36"/>
      <c r="C2" s="36"/>
      <c r="D2" s="54"/>
      <c r="E2" s="67" t="s">
        <v>73</v>
      </c>
      <c r="F2" s="40"/>
    </row>
    <row r="3" spans="1:8" ht="30" customHeight="1" x14ac:dyDescent="0.25">
      <c r="A3" s="36"/>
      <c r="B3" s="36"/>
      <c r="C3" s="36"/>
      <c r="D3" s="37"/>
      <c r="E3" s="38"/>
      <c r="F3" s="39"/>
    </row>
    <row r="4" spans="1:8" ht="18.75" x14ac:dyDescent="0.25">
      <c r="A4" s="36"/>
      <c r="B4" s="36"/>
      <c r="C4" s="57" t="s">
        <v>59</v>
      </c>
      <c r="D4" s="58"/>
      <c r="E4" s="58"/>
      <c r="F4" s="39"/>
    </row>
    <row r="5" spans="1:8" ht="9.9499999999999993" customHeight="1" x14ac:dyDescent="0.25">
      <c r="A5" s="36"/>
      <c r="B5" s="36"/>
      <c r="C5" s="36"/>
      <c r="D5" s="37"/>
      <c r="E5" s="38"/>
      <c r="F5" s="39"/>
    </row>
    <row r="6" spans="1:8" ht="50.1" customHeight="1" thickBot="1" x14ac:dyDescent="0.3">
      <c r="A6" s="36"/>
      <c r="B6" s="66" t="s">
        <v>76</v>
      </c>
      <c r="C6" s="66"/>
      <c r="D6" s="66"/>
      <c r="E6" s="66"/>
      <c r="F6" s="66"/>
    </row>
    <row r="7" spans="1:8" ht="9.9499999999999993" hidden="1" customHeight="1" thickBot="1" x14ac:dyDescent="0.3">
      <c r="A7" s="1"/>
      <c r="B7" s="1"/>
      <c r="C7" s="1"/>
    </row>
    <row r="8" spans="1:8" s="2" customFormat="1" ht="57.75" thickBot="1" x14ac:dyDescent="0.3">
      <c r="A8" s="7" t="s">
        <v>0</v>
      </c>
      <c r="B8" s="8" t="s">
        <v>1</v>
      </c>
      <c r="C8" s="8" t="s">
        <v>13</v>
      </c>
      <c r="D8" s="18" t="s">
        <v>74</v>
      </c>
      <c r="E8" s="26" t="s">
        <v>75</v>
      </c>
      <c r="F8" s="23" t="s">
        <v>49</v>
      </c>
    </row>
    <row r="9" spans="1:8" ht="47.25" x14ac:dyDescent="0.25">
      <c r="A9" s="9" t="s">
        <v>2</v>
      </c>
      <c r="B9" s="13" t="s">
        <v>65</v>
      </c>
      <c r="C9" s="14"/>
      <c r="D9" s="19"/>
      <c r="E9" s="27"/>
      <c r="F9" s="52" t="str">
        <f>IF(ISBLANK(E16)=TRUE,"",SUM(F10:F16))</f>
        <v/>
      </c>
    </row>
    <row r="10" spans="1:8" x14ac:dyDescent="0.25">
      <c r="A10" s="10" t="s">
        <v>3</v>
      </c>
      <c r="B10" s="6" t="s">
        <v>52</v>
      </c>
      <c r="C10" s="15" t="s">
        <v>12</v>
      </c>
      <c r="D10" s="20">
        <v>3169106</v>
      </c>
      <c r="E10" s="41"/>
      <c r="F10" s="24" t="str">
        <f>IF(ISNUMBER(E10)=TRUE,D10*E10,"")</f>
        <v/>
      </c>
    </row>
    <row r="11" spans="1:8" x14ac:dyDescent="0.25">
      <c r="A11" s="10"/>
      <c r="B11" s="6" t="s">
        <v>56</v>
      </c>
      <c r="C11" s="15" t="s">
        <v>12</v>
      </c>
      <c r="D11" s="20">
        <f>D10</f>
        <v>3169106</v>
      </c>
      <c r="E11" s="41"/>
      <c r="F11" s="24" t="str">
        <f t="shared" ref="F11:F12" si="0">IF(ISNUMBER(E11)=TRUE,D11*E11,"")</f>
        <v/>
      </c>
    </row>
    <row r="12" spans="1:8" ht="31.5" x14ac:dyDescent="0.25">
      <c r="A12" s="10"/>
      <c r="B12" s="6" t="s">
        <v>57</v>
      </c>
      <c r="C12" s="15" t="s">
        <v>12</v>
      </c>
      <c r="D12" s="20">
        <f>D11</f>
        <v>3169106</v>
      </c>
      <c r="E12" s="41"/>
      <c r="F12" s="24" t="str">
        <f t="shared" si="0"/>
        <v/>
      </c>
    </row>
    <row r="13" spans="1:8" ht="54" x14ac:dyDescent="0.25">
      <c r="A13" s="45" t="s">
        <v>4</v>
      </c>
      <c r="B13" s="6" t="s">
        <v>54</v>
      </c>
      <c r="C13" s="15" t="s">
        <v>12</v>
      </c>
      <c r="D13" s="20">
        <f>D12</f>
        <v>3169106</v>
      </c>
      <c r="E13" s="51">
        <f>3.9/1000</f>
        <v>3.8999999999999998E-3</v>
      </c>
      <c r="F13" s="24">
        <f>IF(ISNUMBER(E13)=TRUE,D13*E13,"")</f>
        <v>12359.5134</v>
      </c>
    </row>
    <row r="14" spans="1:8" x14ac:dyDescent="0.25">
      <c r="A14" s="46" t="s">
        <v>5</v>
      </c>
      <c r="B14" s="6" t="s">
        <v>14</v>
      </c>
      <c r="C14" s="15" t="s">
        <v>12</v>
      </c>
      <c r="D14" s="20">
        <f>D13</f>
        <v>3169106</v>
      </c>
      <c r="E14" s="41"/>
      <c r="F14" s="24" t="str">
        <f t="shared" ref="F14:F16" si="1">IF(ISNUMBER(E14)=TRUE,D14*E14,"")</f>
        <v/>
      </c>
    </row>
    <row r="15" spans="1:8" x14ac:dyDescent="0.25">
      <c r="A15" s="46" t="s">
        <v>6</v>
      </c>
      <c r="B15" s="6" t="s">
        <v>15</v>
      </c>
      <c r="C15" s="15" t="s">
        <v>18</v>
      </c>
      <c r="D15" s="20">
        <v>18396000</v>
      </c>
      <c r="E15" s="41"/>
      <c r="F15" s="24" t="str">
        <f t="shared" si="1"/>
        <v/>
      </c>
      <c r="H15" s="22"/>
    </row>
    <row r="16" spans="1:8" ht="16.5" thickBot="1" x14ac:dyDescent="0.3">
      <c r="A16" s="47" t="s">
        <v>53</v>
      </c>
      <c r="B16" s="12" t="s">
        <v>16</v>
      </c>
      <c r="C16" s="16" t="s">
        <v>17</v>
      </c>
      <c r="D16" s="21">
        <v>24</v>
      </c>
      <c r="E16" s="42"/>
      <c r="F16" s="24" t="str">
        <f t="shared" si="1"/>
        <v/>
      </c>
      <c r="G16" s="22"/>
      <c r="H16" s="22"/>
    </row>
    <row r="17" spans="1:8" ht="47.25" x14ac:dyDescent="0.25">
      <c r="A17" s="9" t="s">
        <v>7</v>
      </c>
      <c r="B17" s="13" t="s">
        <v>66</v>
      </c>
      <c r="C17" s="14"/>
      <c r="D17" s="19"/>
      <c r="E17" s="27"/>
      <c r="F17" s="53" t="str">
        <f>IF(ISBLANK(E24)=TRUE,"",SUM(F18:F24))</f>
        <v/>
      </c>
    </row>
    <row r="18" spans="1:8" x14ac:dyDescent="0.25">
      <c r="A18" s="10" t="s">
        <v>8</v>
      </c>
      <c r="B18" s="6" t="s">
        <v>52</v>
      </c>
      <c r="C18" s="15" t="s">
        <v>12</v>
      </c>
      <c r="D18" s="20">
        <v>1516290</v>
      </c>
      <c r="E18" s="41"/>
      <c r="F18" s="24" t="str">
        <f>IF(ISNUMBER(E18)=TRUE,D18*E18,"")</f>
        <v/>
      </c>
      <c r="H18" s="22"/>
    </row>
    <row r="19" spans="1:8" x14ac:dyDescent="0.25">
      <c r="A19" s="10"/>
      <c r="B19" s="6" t="s">
        <v>56</v>
      </c>
      <c r="C19" s="15" t="s">
        <v>12</v>
      </c>
      <c r="D19" s="20">
        <f>D18</f>
        <v>1516290</v>
      </c>
      <c r="E19" s="41"/>
      <c r="F19" s="24" t="str">
        <f t="shared" ref="F19:F20" si="2">IF(ISNUMBER(E19)=TRUE,D19*E19,"")</f>
        <v/>
      </c>
      <c r="H19" s="22"/>
    </row>
    <row r="20" spans="1:8" ht="31.5" x14ac:dyDescent="0.25">
      <c r="A20" s="10"/>
      <c r="B20" s="6" t="s">
        <v>57</v>
      </c>
      <c r="C20" s="15" t="s">
        <v>12</v>
      </c>
      <c r="D20" s="20">
        <f t="shared" ref="D20:D22" si="3">D19</f>
        <v>1516290</v>
      </c>
      <c r="E20" s="41"/>
      <c r="F20" s="24" t="str">
        <f t="shared" si="2"/>
        <v/>
      </c>
      <c r="H20" s="22"/>
    </row>
    <row r="21" spans="1:8" ht="54" x14ac:dyDescent="0.25">
      <c r="A21" s="45" t="s">
        <v>4</v>
      </c>
      <c r="B21" s="6" t="s">
        <v>55</v>
      </c>
      <c r="C21" s="15" t="s">
        <v>12</v>
      </c>
      <c r="D21" s="20">
        <f t="shared" si="3"/>
        <v>1516290</v>
      </c>
      <c r="E21" s="51">
        <f>$E$13</f>
        <v>3.8999999999999998E-3</v>
      </c>
      <c r="F21" s="24">
        <f>IF(ISNUMBER(E21)=TRUE,D21*E21,"")</f>
        <v>5913.5309999999999</v>
      </c>
      <c r="H21" s="22"/>
    </row>
    <row r="22" spans="1:8" x14ac:dyDescent="0.25">
      <c r="A22" s="10" t="s">
        <v>9</v>
      </c>
      <c r="B22" s="6" t="s">
        <v>14</v>
      </c>
      <c r="C22" s="15" t="s">
        <v>12</v>
      </c>
      <c r="D22" s="20">
        <f t="shared" si="3"/>
        <v>1516290</v>
      </c>
      <c r="E22" s="41"/>
      <c r="F22" s="24" t="str">
        <f t="shared" ref="F22" si="4">IF(ISNUMBER(E22)=TRUE,D22*E22,"")</f>
        <v/>
      </c>
    </row>
    <row r="23" spans="1:8" x14ac:dyDescent="0.25">
      <c r="A23" s="10" t="s">
        <v>10</v>
      </c>
      <c r="B23" s="6" t="s">
        <v>15</v>
      </c>
      <c r="C23" s="15" t="s">
        <v>18</v>
      </c>
      <c r="D23" s="20">
        <v>7884000</v>
      </c>
      <c r="E23" s="41"/>
      <c r="F23" s="24" t="str">
        <f>IF(ISNUMBER(E23)=TRUE,D23*E23,"")</f>
        <v/>
      </c>
    </row>
    <row r="24" spans="1:8" ht="16.5" thickBot="1" x14ac:dyDescent="0.3">
      <c r="A24" s="11" t="s">
        <v>11</v>
      </c>
      <c r="B24" s="12" t="s">
        <v>16</v>
      </c>
      <c r="C24" s="16" t="s">
        <v>17</v>
      </c>
      <c r="D24" s="21">
        <v>24</v>
      </c>
      <c r="E24" s="42"/>
      <c r="F24" s="24" t="str">
        <f>IF(ISNUMBER(E24)=TRUE,D24*E24,"")</f>
        <v/>
      </c>
    </row>
    <row r="25" spans="1:8" ht="47.25" x14ac:dyDescent="0.25">
      <c r="A25" s="9" t="s">
        <v>23</v>
      </c>
      <c r="B25" s="13" t="s">
        <v>67</v>
      </c>
      <c r="C25" s="14"/>
      <c r="D25" s="19"/>
      <c r="E25" s="27"/>
      <c r="F25" s="53" t="str">
        <f>IF(ISBLANK(E32)=TRUE,"",SUM(F26:F32))</f>
        <v/>
      </c>
    </row>
    <row r="26" spans="1:8" x14ac:dyDescent="0.25">
      <c r="A26" s="10" t="s">
        <v>19</v>
      </c>
      <c r="B26" s="6" t="s">
        <v>52</v>
      </c>
      <c r="C26" s="15" t="s">
        <v>12</v>
      </c>
      <c r="D26" s="20">
        <v>961238</v>
      </c>
      <c r="E26" s="41"/>
      <c r="F26" s="24" t="str">
        <f>IF(ISNUMBER(E26)=TRUE,D26*E26,"")</f>
        <v/>
      </c>
    </row>
    <row r="27" spans="1:8" x14ac:dyDescent="0.25">
      <c r="A27" s="10"/>
      <c r="B27" s="6" t="s">
        <v>56</v>
      </c>
      <c r="C27" s="15" t="s">
        <v>12</v>
      </c>
      <c r="D27" s="20">
        <f>D26</f>
        <v>961238</v>
      </c>
      <c r="E27" s="41"/>
      <c r="F27" s="24" t="str">
        <f t="shared" ref="F27:F28" si="5">IF(ISNUMBER(E27)=TRUE,D27*E27,"")</f>
        <v/>
      </c>
    </row>
    <row r="28" spans="1:8" ht="31.5" x14ac:dyDescent="0.25">
      <c r="A28" s="10"/>
      <c r="B28" s="6" t="s">
        <v>57</v>
      </c>
      <c r="C28" s="15" t="s">
        <v>12</v>
      </c>
      <c r="D28" s="20">
        <f t="shared" ref="D28:D30" si="6">D27</f>
        <v>961238</v>
      </c>
      <c r="E28" s="41"/>
      <c r="F28" s="24" t="str">
        <f t="shared" si="5"/>
        <v/>
      </c>
    </row>
    <row r="29" spans="1:8" ht="54" x14ac:dyDescent="0.25">
      <c r="A29" s="45" t="s">
        <v>4</v>
      </c>
      <c r="B29" s="6" t="s">
        <v>55</v>
      </c>
      <c r="C29" s="15" t="s">
        <v>12</v>
      </c>
      <c r="D29" s="20">
        <f t="shared" si="6"/>
        <v>961238</v>
      </c>
      <c r="E29" s="51">
        <f>$E$13</f>
        <v>3.8999999999999998E-3</v>
      </c>
      <c r="F29" s="24">
        <f>IF(ISNUMBER(E29)=TRUE,D29*E29,"")</f>
        <v>3748.8281999999999</v>
      </c>
    </row>
    <row r="30" spans="1:8" x14ac:dyDescent="0.25">
      <c r="A30" s="10" t="s">
        <v>20</v>
      </c>
      <c r="B30" s="6" t="s">
        <v>14</v>
      </c>
      <c r="C30" s="15" t="s">
        <v>12</v>
      </c>
      <c r="D30" s="20">
        <f t="shared" si="6"/>
        <v>961238</v>
      </c>
      <c r="E30" s="41"/>
      <c r="F30" s="24" t="str">
        <f t="shared" ref="F30:F32" si="7">IF(ISNUMBER(E30)=TRUE,D30*E30,"")</f>
        <v/>
      </c>
    </row>
    <row r="31" spans="1:8" x14ac:dyDescent="0.25">
      <c r="A31" s="10" t="s">
        <v>21</v>
      </c>
      <c r="B31" s="6" t="s">
        <v>15</v>
      </c>
      <c r="C31" s="15" t="s">
        <v>18</v>
      </c>
      <c r="D31" s="20">
        <v>4905600</v>
      </c>
      <c r="E31" s="41"/>
      <c r="F31" s="24" t="str">
        <f t="shared" si="7"/>
        <v/>
      </c>
    </row>
    <row r="32" spans="1:8" ht="16.5" thickBot="1" x14ac:dyDescent="0.3">
      <c r="A32" s="11" t="s">
        <v>22</v>
      </c>
      <c r="B32" s="12" t="s">
        <v>16</v>
      </c>
      <c r="C32" s="16" t="s">
        <v>17</v>
      </c>
      <c r="D32" s="21">
        <v>24</v>
      </c>
      <c r="E32" s="42"/>
      <c r="F32" s="24" t="str">
        <f t="shared" si="7"/>
        <v/>
      </c>
    </row>
    <row r="33" spans="1:6" ht="47.25" x14ac:dyDescent="0.25">
      <c r="A33" s="9" t="s">
        <v>24</v>
      </c>
      <c r="B33" s="13" t="s">
        <v>68</v>
      </c>
      <c r="C33" s="14"/>
      <c r="D33" s="19"/>
      <c r="E33" s="27"/>
      <c r="F33" s="53" t="str">
        <f>IF(ISBLANK(E40)=TRUE,"",SUM(F34:F40))</f>
        <v/>
      </c>
    </row>
    <row r="34" spans="1:6" x14ac:dyDescent="0.25">
      <c r="A34" s="10" t="s">
        <v>25</v>
      </c>
      <c r="B34" s="6" t="s">
        <v>52</v>
      </c>
      <c r="C34" s="15" t="s">
        <v>12</v>
      </c>
      <c r="D34" s="20">
        <v>1268188</v>
      </c>
      <c r="E34" s="41"/>
      <c r="F34" s="24" t="str">
        <f>IF(ISNUMBER(E34)=TRUE,D34*E34,"")</f>
        <v/>
      </c>
    </row>
    <row r="35" spans="1:6" x14ac:dyDescent="0.25">
      <c r="A35" s="10"/>
      <c r="B35" s="6" t="s">
        <v>56</v>
      </c>
      <c r="C35" s="15" t="s">
        <v>12</v>
      </c>
      <c r="D35" s="20">
        <v>1268188</v>
      </c>
      <c r="E35" s="41"/>
      <c r="F35" s="24" t="str">
        <f t="shared" ref="F35:F36" si="8">IF(ISNUMBER(E35)=TRUE,D35*E35,"")</f>
        <v/>
      </c>
    </row>
    <row r="36" spans="1:6" ht="31.5" x14ac:dyDescent="0.25">
      <c r="A36" s="10"/>
      <c r="B36" s="6" t="s">
        <v>57</v>
      </c>
      <c r="C36" s="15" t="s">
        <v>12</v>
      </c>
      <c r="D36" s="20">
        <v>1268188</v>
      </c>
      <c r="E36" s="41"/>
      <c r="F36" s="24" t="str">
        <f t="shared" si="8"/>
        <v/>
      </c>
    </row>
    <row r="37" spans="1:6" ht="54" x14ac:dyDescent="0.25">
      <c r="A37" s="45" t="s">
        <v>4</v>
      </c>
      <c r="B37" s="6" t="s">
        <v>55</v>
      </c>
      <c r="C37" s="15" t="s">
        <v>12</v>
      </c>
      <c r="D37" s="20">
        <v>1268188</v>
      </c>
      <c r="E37" s="51">
        <f>$E$13</f>
        <v>3.8999999999999998E-3</v>
      </c>
      <c r="F37" s="24">
        <f>IF(ISNUMBER(E37)=TRUE,D37*E37,"")</f>
        <v>4945.9331999999995</v>
      </c>
    </row>
    <row r="38" spans="1:6" s="50" customFormat="1" x14ac:dyDescent="0.25">
      <c r="A38" s="10" t="s">
        <v>26</v>
      </c>
      <c r="B38" s="6" t="s">
        <v>14</v>
      </c>
      <c r="C38" s="15" t="s">
        <v>12</v>
      </c>
      <c r="D38" s="20">
        <v>1268188</v>
      </c>
      <c r="E38" s="48"/>
      <c r="F38" s="49" t="str">
        <f t="shared" ref="F38:F40" si="9">IF(ISNUMBER(E38)=TRUE,D38*E38,"")</f>
        <v/>
      </c>
    </row>
    <row r="39" spans="1:6" x14ac:dyDescent="0.25">
      <c r="A39" s="10" t="s">
        <v>27</v>
      </c>
      <c r="B39" s="6" t="s">
        <v>15</v>
      </c>
      <c r="C39" s="15" t="s">
        <v>18</v>
      </c>
      <c r="D39" s="20">
        <v>5256000</v>
      </c>
      <c r="E39" s="41"/>
      <c r="F39" s="24" t="str">
        <f t="shared" si="9"/>
        <v/>
      </c>
    </row>
    <row r="40" spans="1:6" ht="16.5" thickBot="1" x14ac:dyDescent="0.3">
      <c r="A40" s="11" t="s">
        <v>28</v>
      </c>
      <c r="B40" s="12" t="s">
        <v>16</v>
      </c>
      <c r="C40" s="16" t="s">
        <v>17</v>
      </c>
      <c r="D40" s="21">
        <v>24</v>
      </c>
      <c r="E40" s="42"/>
      <c r="F40" s="24" t="str">
        <f t="shared" si="9"/>
        <v/>
      </c>
    </row>
    <row r="41" spans="1:6" ht="47.25" x14ac:dyDescent="0.25">
      <c r="A41" s="9" t="s">
        <v>29</v>
      </c>
      <c r="B41" s="13" t="s">
        <v>69</v>
      </c>
      <c r="C41" s="14"/>
      <c r="D41" s="19"/>
      <c r="E41" s="27"/>
      <c r="F41" s="53" t="str">
        <f>IF(ISBLANK(E48)=TRUE,"",SUM(F42:F48))</f>
        <v/>
      </c>
    </row>
    <row r="42" spans="1:6" x14ac:dyDescent="0.25">
      <c r="A42" s="10" t="s">
        <v>31</v>
      </c>
      <c r="B42" s="6" t="s">
        <v>52</v>
      </c>
      <c r="C42" s="15" t="s">
        <v>12</v>
      </c>
      <c r="D42" s="20">
        <v>987746</v>
      </c>
      <c r="E42" s="41"/>
      <c r="F42" s="24" t="str">
        <f>IF(ISNUMBER(E42)=TRUE,D42*E42,"")</f>
        <v/>
      </c>
    </row>
    <row r="43" spans="1:6" x14ac:dyDescent="0.25">
      <c r="A43" s="10"/>
      <c r="B43" s="6" t="s">
        <v>56</v>
      </c>
      <c r="C43" s="15" t="s">
        <v>12</v>
      </c>
      <c r="D43" s="20">
        <f>D42</f>
        <v>987746</v>
      </c>
      <c r="E43" s="41"/>
      <c r="F43" s="24" t="str">
        <f t="shared" ref="F43:F44" si="10">IF(ISNUMBER(E43)=TRUE,D43*E43,"")</f>
        <v/>
      </c>
    </row>
    <row r="44" spans="1:6" ht="31.5" x14ac:dyDescent="0.25">
      <c r="A44" s="10"/>
      <c r="B44" s="6" t="s">
        <v>57</v>
      </c>
      <c r="C44" s="15" t="s">
        <v>12</v>
      </c>
      <c r="D44" s="20">
        <f>D42</f>
        <v>987746</v>
      </c>
      <c r="E44" s="41"/>
      <c r="F44" s="24" t="str">
        <f t="shared" si="10"/>
        <v/>
      </c>
    </row>
    <row r="45" spans="1:6" ht="54" x14ac:dyDescent="0.25">
      <c r="A45" s="45" t="s">
        <v>4</v>
      </c>
      <c r="B45" s="6" t="s">
        <v>55</v>
      </c>
      <c r="C45" s="15" t="s">
        <v>12</v>
      </c>
      <c r="D45" s="20">
        <f>D43</f>
        <v>987746</v>
      </c>
      <c r="E45" s="51">
        <f>$E$13</f>
        <v>3.8999999999999998E-3</v>
      </c>
      <c r="F45" s="24">
        <f>IF(ISNUMBER(E45)=TRUE,D45*E45,"")</f>
        <v>3852.2093999999997</v>
      </c>
    </row>
    <row r="46" spans="1:6" x14ac:dyDescent="0.25">
      <c r="A46" s="10" t="s">
        <v>32</v>
      </c>
      <c r="B46" s="6" t="s">
        <v>14</v>
      </c>
      <c r="C46" s="15" t="s">
        <v>12</v>
      </c>
      <c r="D46" s="20">
        <f>D42</f>
        <v>987746</v>
      </c>
      <c r="E46" s="41"/>
      <c r="F46" s="24" t="str">
        <f t="shared" ref="F46:F48" si="11">IF(ISNUMBER(E46)=TRUE,D46*E46,"")</f>
        <v/>
      </c>
    </row>
    <row r="47" spans="1:6" x14ac:dyDescent="0.25">
      <c r="A47" s="10" t="s">
        <v>33</v>
      </c>
      <c r="B47" s="6" t="s">
        <v>15</v>
      </c>
      <c r="C47" s="15" t="s">
        <v>18</v>
      </c>
      <c r="D47" s="20">
        <v>6132000</v>
      </c>
      <c r="E47" s="41"/>
      <c r="F47" s="24" t="str">
        <f t="shared" si="11"/>
        <v/>
      </c>
    </row>
    <row r="48" spans="1:6" ht="16.5" thickBot="1" x14ac:dyDescent="0.3">
      <c r="A48" s="11" t="s">
        <v>34</v>
      </c>
      <c r="B48" s="12" t="s">
        <v>16</v>
      </c>
      <c r="C48" s="16" t="s">
        <v>17</v>
      </c>
      <c r="D48" s="21">
        <v>24</v>
      </c>
      <c r="E48" s="42"/>
      <c r="F48" s="24" t="str">
        <f t="shared" si="11"/>
        <v/>
      </c>
    </row>
    <row r="49" spans="1:6" ht="47.25" x14ac:dyDescent="0.25">
      <c r="A49" s="9" t="s">
        <v>35</v>
      </c>
      <c r="B49" s="13" t="s">
        <v>70</v>
      </c>
      <c r="C49" s="14"/>
      <c r="D49" s="19"/>
      <c r="E49" s="27"/>
      <c r="F49" s="53" t="str">
        <f>IF(ISBLANK(E56)=TRUE,"",SUM(F50:F56))</f>
        <v/>
      </c>
    </row>
    <row r="50" spans="1:6" x14ac:dyDescent="0.25">
      <c r="A50" s="10" t="s">
        <v>36</v>
      </c>
      <c r="B50" s="6" t="s">
        <v>52</v>
      </c>
      <c r="C50" s="15" t="s">
        <v>12</v>
      </c>
      <c r="D50" s="20">
        <v>648398</v>
      </c>
      <c r="E50" s="41"/>
      <c r="F50" s="24" t="str">
        <f>IF(ISNUMBER(E50)=TRUE,D50*E50,"")</f>
        <v/>
      </c>
    </row>
    <row r="51" spans="1:6" x14ac:dyDescent="0.25">
      <c r="A51" s="10"/>
      <c r="B51" s="6" t="s">
        <v>56</v>
      </c>
      <c r="C51" s="15" t="s">
        <v>12</v>
      </c>
      <c r="D51" s="20">
        <v>648398</v>
      </c>
      <c r="E51" s="41"/>
      <c r="F51" s="24" t="str">
        <f t="shared" ref="F51:F52" si="12">IF(ISNUMBER(E51)=TRUE,D51*E51,"")</f>
        <v/>
      </c>
    </row>
    <row r="52" spans="1:6" ht="31.5" x14ac:dyDescent="0.25">
      <c r="A52" s="10"/>
      <c r="B52" s="6" t="s">
        <v>57</v>
      </c>
      <c r="C52" s="15" t="s">
        <v>12</v>
      </c>
      <c r="D52" s="20">
        <v>648398</v>
      </c>
      <c r="E52" s="41"/>
      <c r="F52" s="24" t="str">
        <f t="shared" si="12"/>
        <v/>
      </c>
    </row>
    <row r="53" spans="1:6" ht="54" x14ac:dyDescent="0.25">
      <c r="A53" s="45" t="s">
        <v>4</v>
      </c>
      <c r="B53" s="6" t="s">
        <v>55</v>
      </c>
      <c r="C53" s="15" t="s">
        <v>12</v>
      </c>
      <c r="D53" s="20">
        <v>648398</v>
      </c>
      <c r="E53" s="51">
        <f>$E$13</f>
        <v>3.8999999999999998E-3</v>
      </c>
      <c r="F53" s="24">
        <f>IF(ISNUMBER(E53)=TRUE,D53*E53,"")</f>
        <v>2528.7521999999999</v>
      </c>
    </row>
    <row r="54" spans="1:6" x14ac:dyDescent="0.25">
      <c r="A54" s="10" t="s">
        <v>37</v>
      </c>
      <c r="B54" s="6" t="s">
        <v>14</v>
      </c>
      <c r="C54" s="15" t="s">
        <v>12</v>
      </c>
      <c r="D54" s="20">
        <f>D50</f>
        <v>648398</v>
      </c>
      <c r="E54" s="41"/>
      <c r="F54" s="24" t="str">
        <f t="shared" ref="F54:F56" si="13">IF(ISNUMBER(E54)=TRUE,D54*E54,"")</f>
        <v/>
      </c>
    </row>
    <row r="55" spans="1:6" x14ac:dyDescent="0.25">
      <c r="A55" s="10" t="s">
        <v>38</v>
      </c>
      <c r="B55" s="6" t="s">
        <v>15</v>
      </c>
      <c r="C55" s="15" t="s">
        <v>18</v>
      </c>
      <c r="D55" s="20">
        <v>2277600</v>
      </c>
      <c r="E55" s="41"/>
      <c r="F55" s="24" t="str">
        <f t="shared" si="13"/>
        <v/>
      </c>
    </row>
    <row r="56" spans="1:6" ht="16.5" thickBot="1" x14ac:dyDescent="0.3">
      <c r="A56" s="11" t="s">
        <v>39</v>
      </c>
      <c r="B56" s="12" t="s">
        <v>16</v>
      </c>
      <c r="C56" s="16" t="s">
        <v>17</v>
      </c>
      <c r="D56" s="21">
        <v>24</v>
      </c>
      <c r="E56" s="42"/>
      <c r="F56" s="24" t="str">
        <f t="shared" si="13"/>
        <v/>
      </c>
    </row>
    <row r="57" spans="1:6" ht="63" x14ac:dyDescent="0.25">
      <c r="A57" s="9" t="s">
        <v>40</v>
      </c>
      <c r="B57" s="13" t="s">
        <v>71</v>
      </c>
      <c r="C57" s="14"/>
      <c r="D57" s="19"/>
      <c r="E57" s="27"/>
      <c r="F57" s="53" t="str">
        <f>IF(ISBLANK(E64)=TRUE,"",SUM(F58:F64))</f>
        <v/>
      </c>
    </row>
    <row r="58" spans="1:6" x14ac:dyDescent="0.25">
      <c r="A58" s="10" t="s">
        <v>41</v>
      </c>
      <c r="B58" s="6" t="s">
        <v>52</v>
      </c>
      <c r="C58" s="15" t="s">
        <v>12</v>
      </c>
      <c r="D58" s="20">
        <v>688784</v>
      </c>
      <c r="E58" s="41"/>
      <c r="F58" s="24" t="str">
        <f>IF(ISNUMBER(E58)=TRUE,D58*E58,"")</f>
        <v/>
      </c>
    </row>
    <row r="59" spans="1:6" x14ac:dyDescent="0.25">
      <c r="A59" s="10"/>
      <c r="B59" s="6" t="s">
        <v>56</v>
      </c>
      <c r="C59" s="15" t="s">
        <v>12</v>
      </c>
      <c r="D59" s="20">
        <v>688784</v>
      </c>
      <c r="E59" s="41"/>
      <c r="F59" s="24" t="str">
        <f t="shared" ref="F59:F60" si="14">IF(ISNUMBER(E59)=TRUE,D59*E59,"")</f>
        <v/>
      </c>
    </row>
    <row r="60" spans="1:6" ht="31.5" x14ac:dyDescent="0.25">
      <c r="A60" s="10"/>
      <c r="B60" s="6" t="s">
        <v>57</v>
      </c>
      <c r="C60" s="15" t="s">
        <v>12</v>
      </c>
      <c r="D60" s="20">
        <v>688784</v>
      </c>
      <c r="E60" s="41"/>
      <c r="F60" s="24" t="str">
        <f t="shared" si="14"/>
        <v/>
      </c>
    </row>
    <row r="61" spans="1:6" ht="54" x14ac:dyDescent="0.25">
      <c r="A61" s="45" t="s">
        <v>4</v>
      </c>
      <c r="B61" s="6" t="s">
        <v>55</v>
      </c>
      <c r="C61" s="15" t="s">
        <v>12</v>
      </c>
      <c r="D61" s="20">
        <v>688784</v>
      </c>
      <c r="E61" s="51">
        <f>$E$13</f>
        <v>3.8999999999999998E-3</v>
      </c>
      <c r="F61" s="24">
        <f>IF(ISNUMBER(E61)=TRUE,D61*E61,"")</f>
        <v>2686.2575999999999</v>
      </c>
    </row>
    <row r="62" spans="1:6" x14ac:dyDescent="0.25">
      <c r="A62" s="10" t="s">
        <v>42</v>
      </c>
      <c r="B62" s="6" t="s">
        <v>14</v>
      </c>
      <c r="C62" s="15" t="s">
        <v>12</v>
      </c>
      <c r="D62" s="20">
        <f>D58</f>
        <v>688784</v>
      </c>
      <c r="E62" s="41"/>
      <c r="F62" s="24" t="str">
        <f t="shared" ref="F62:F64" si="15">IF(ISNUMBER(E62)=TRUE,D62*E62,"")</f>
        <v/>
      </c>
    </row>
    <row r="63" spans="1:6" x14ac:dyDescent="0.25">
      <c r="A63" s="10" t="s">
        <v>43</v>
      </c>
      <c r="B63" s="6" t="s">
        <v>15</v>
      </c>
      <c r="C63" s="15" t="s">
        <v>18</v>
      </c>
      <c r="D63" s="20">
        <v>1944720</v>
      </c>
      <c r="E63" s="41"/>
      <c r="F63" s="24" t="str">
        <f t="shared" si="15"/>
        <v/>
      </c>
    </row>
    <row r="64" spans="1:6" ht="16.5" thickBot="1" x14ac:dyDescent="0.3">
      <c r="A64" s="11" t="s">
        <v>44</v>
      </c>
      <c r="B64" s="12" t="s">
        <v>16</v>
      </c>
      <c r="C64" s="16" t="s">
        <v>17</v>
      </c>
      <c r="D64" s="21">
        <v>24</v>
      </c>
      <c r="E64" s="42"/>
      <c r="F64" s="24" t="str">
        <f t="shared" si="15"/>
        <v/>
      </c>
    </row>
    <row r="65" spans="1:6" ht="47.25" x14ac:dyDescent="0.25">
      <c r="A65" s="9" t="s">
        <v>30</v>
      </c>
      <c r="B65" s="13" t="s">
        <v>72</v>
      </c>
      <c r="C65" s="14"/>
      <c r="D65" s="19"/>
      <c r="E65" s="27"/>
      <c r="F65" s="53" t="str">
        <f>IF(ISBLANK(E72)=TRUE,"",SUM(F66:F72))</f>
        <v/>
      </c>
    </row>
    <row r="66" spans="1:6" x14ac:dyDescent="0.25">
      <c r="A66" s="10" t="s">
        <v>45</v>
      </c>
      <c r="B66" s="6" t="s">
        <v>52</v>
      </c>
      <c r="C66" s="15" t="s">
        <v>12</v>
      </c>
      <c r="D66" s="20">
        <v>318190</v>
      </c>
      <c r="E66" s="41"/>
      <c r="F66" s="24" t="str">
        <f>IF(ISNUMBER(E66)=TRUE,D66*E66,"")</f>
        <v/>
      </c>
    </row>
    <row r="67" spans="1:6" x14ac:dyDescent="0.25">
      <c r="A67" s="10"/>
      <c r="B67" s="6" t="s">
        <v>56</v>
      </c>
      <c r="C67" s="15" t="s">
        <v>12</v>
      </c>
      <c r="D67" s="20">
        <v>318190</v>
      </c>
      <c r="E67" s="41"/>
      <c r="F67" s="24" t="str">
        <f t="shared" ref="F67:F68" si="16">IF(ISNUMBER(E67)=TRUE,D67*E67,"")</f>
        <v/>
      </c>
    </row>
    <row r="68" spans="1:6" ht="31.5" x14ac:dyDescent="0.25">
      <c r="A68" s="10"/>
      <c r="B68" s="6" t="s">
        <v>57</v>
      </c>
      <c r="C68" s="15" t="s">
        <v>12</v>
      </c>
      <c r="D68" s="20">
        <v>318190</v>
      </c>
      <c r="E68" s="41"/>
      <c r="F68" s="24" t="str">
        <f t="shared" si="16"/>
        <v/>
      </c>
    </row>
    <row r="69" spans="1:6" ht="54" x14ac:dyDescent="0.25">
      <c r="A69" s="45" t="s">
        <v>4</v>
      </c>
      <c r="B69" s="6" t="s">
        <v>55</v>
      </c>
      <c r="C69" s="15" t="s">
        <v>12</v>
      </c>
      <c r="D69" s="20">
        <v>318190</v>
      </c>
      <c r="E69" s="51">
        <f>$E$13</f>
        <v>3.8999999999999998E-3</v>
      </c>
      <c r="F69" s="24">
        <f>IF(ISNUMBER(E69)=TRUE,D69*E69,"")</f>
        <v>1240.941</v>
      </c>
    </row>
    <row r="70" spans="1:6" x14ac:dyDescent="0.25">
      <c r="A70" s="10" t="s">
        <v>46</v>
      </c>
      <c r="B70" s="6" t="s">
        <v>14</v>
      </c>
      <c r="C70" s="15" t="s">
        <v>12</v>
      </c>
      <c r="D70" s="20">
        <v>318190</v>
      </c>
      <c r="E70" s="41"/>
      <c r="F70" s="24" t="str">
        <f t="shared" ref="F70:F72" si="17">IF(ISNUMBER(E70)=TRUE,D70*E70,"")</f>
        <v/>
      </c>
    </row>
    <row r="71" spans="1:6" x14ac:dyDescent="0.25">
      <c r="A71" s="10" t="s">
        <v>47</v>
      </c>
      <c r="B71" s="6" t="s">
        <v>15</v>
      </c>
      <c r="C71" s="15" t="s">
        <v>18</v>
      </c>
      <c r="D71" s="20">
        <v>1944720</v>
      </c>
      <c r="E71" s="41"/>
      <c r="F71" s="24" t="str">
        <f t="shared" si="17"/>
        <v/>
      </c>
    </row>
    <row r="72" spans="1:6" ht="16.5" thickBot="1" x14ac:dyDescent="0.3">
      <c r="A72" s="11" t="s">
        <v>48</v>
      </c>
      <c r="B72" s="12" t="s">
        <v>16</v>
      </c>
      <c r="C72" s="16" t="s">
        <v>17</v>
      </c>
      <c r="D72" s="21">
        <v>24</v>
      </c>
      <c r="E72" s="42"/>
      <c r="F72" s="24" t="str">
        <f t="shared" si="17"/>
        <v/>
      </c>
    </row>
    <row r="73" spans="1:6" s="29" customFormat="1" ht="30" customHeight="1" thickBot="1" x14ac:dyDescent="0.3">
      <c r="A73" s="30"/>
      <c r="B73" s="31" t="s">
        <v>50</v>
      </c>
      <c r="C73" s="32"/>
      <c r="D73" s="33"/>
      <c r="E73" s="34"/>
      <c r="F73" s="35" t="str">
        <f>IF(ISBLANK(E72)=TRUE,"",SUM(F9,F17,F25,F33,F41,F49,F57,F65))</f>
        <v/>
      </c>
    </row>
    <row r="74" spans="1:6" ht="46.5" customHeight="1" x14ac:dyDescent="0.25">
      <c r="A74" s="44" t="s">
        <v>51</v>
      </c>
      <c r="B74" s="63" t="s">
        <v>60</v>
      </c>
      <c r="C74" s="64"/>
      <c r="D74" s="64"/>
      <c r="E74" s="64"/>
      <c r="F74" s="65"/>
    </row>
    <row r="75" spans="1:6" s="43" customFormat="1" ht="49.5" customHeight="1" x14ac:dyDescent="0.25">
      <c r="A75" s="44" t="s">
        <v>61</v>
      </c>
      <c r="B75" s="59" t="s">
        <v>62</v>
      </c>
      <c r="C75" s="60"/>
      <c r="D75" s="60"/>
      <c r="E75" s="55"/>
      <c r="F75" s="56"/>
    </row>
    <row r="76" spans="1:6" s="43" customFormat="1" ht="50.25" customHeight="1" x14ac:dyDescent="0.2">
      <c r="C76" s="61" t="s">
        <v>63</v>
      </c>
      <c r="D76" s="61"/>
      <c r="E76" s="61"/>
      <c r="F76" s="61"/>
    </row>
    <row r="77" spans="1:6" s="43" customFormat="1" ht="15" customHeight="1" x14ac:dyDescent="0.2">
      <c r="C77" s="62" t="s">
        <v>64</v>
      </c>
      <c r="D77" s="62"/>
      <c r="E77" s="62"/>
      <c r="F77" s="62"/>
    </row>
  </sheetData>
  <mergeCells count="6">
    <mergeCell ref="C4:E4"/>
    <mergeCell ref="B75:D75"/>
    <mergeCell ref="C76:F76"/>
    <mergeCell ref="C77:F77"/>
    <mergeCell ref="B74:F74"/>
    <mergeCell ref="B6:F6"/>
  </mergeCells>
  <printOptions horizontalCentered="1"/>
  <pageMargins left="0.39370078740157483" right="0.39370078740157483" top="0.98425196850393704" bottom="0.78740157480314965" header="0.39370078740157483" footer="0.39370078740157483"/>
  <pageSetup paperSize="8" scale="95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bez cen</vt:lpstr>
      <vt:lpstr>'bez cen'!Obszar_wydruku</vt:lpstr>
      <vt:lpstr>'bez cen'!Tytuły_wydruku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Żarski</dc:creator>
  <cp:lastModifiedBy>Emilia Białko</cp:lastModifiedBy>
  <cp:lastPrinted>2023-06-01T11:18:36Z</cp:lastPrinted>
  <dcterms:created xsi:type="dcterms:W3CDTF">2019-02-22T12:12:17Z</dcterms:created>
  <dcterms:modified xsi:type="dcterms:W3CDTF">2024-02-16T08:21:35Z</dcterms:modified>
</cp:coreProperties>
</file>