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liki\DZIAL_ZP\_Maria\2024\095_2024 system próżniowy\095_2024 strona SWZ\"/>
    </mc:Choice>
  </mc:AlternateContent>
  <bookViews>
    <workbookView xWindow="0" yWindow="0" windowWidth="26100" windowHeight="12420"/>
  </bookViews>
  <sheets>
    <sheet name="FAC 9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6" i="1" l="1"/>
  <c r="U96" i="1"/>
  <c r="T96" i="1"/>
  <c r="S96" i="1"/>
  <c r="R96" i="1"/>
  <c r="Q96" i="1"/>
  <c r="P96" i="1"/>
  <c r="O96" i="1"/>
  <c r="K98" i="1" l="1"/>
  <c r="U95" i="1"/>
  <c r="V95" i="1" s="1"/>
  <c r="S95" i="1"/>
  <c r="T95" i="1" s="1"/>
  <c r="Q95" i="1"/>
  <c r="R95" i="1" s="1"/>
  <c r="O95" i="1"/>
  <c r="P95" i="1" s="1"/>
  <c r="U94" i="1"/>
  <c r="V94" i="1" s="1"/>
  <c r="S94" i="1"/>
  <c r="T94" i="1" s="1"/>
  <c r="Q94" i="1"/>
  <c r="R94" i="1" s="1"/>
  <c r="O94" i="1"/>
  <c r="P94" i="1" s="1"/>
  <c r="U93" i="1"/>
  <c r="V93" i="1" s="1"/>
  <c r="S93" i="1"/>
  <c r="T93" i="1" s="1"/>
  <c r="Q93" i="1"/>
  <c r="R93" i="1" s="1"/>
  <c r="O93" i="1"/>
  <c r="P93" i="1" s="1"/>
  <c r="U92" i="1"/>
  <c r="V92" i="1" s="1"/>
  <c r="S92" i="1"/>
  <c r="T92" i="1" s="1"/>
  <c r="Q92" i="1"/>
  <c r="R92" i="1" s="1"/>
  <c r="O92" i="1"/>
  <c r="P92" i="1" s="1"/>
  <c r="U91" i="1"/>
  <c r="V91" i="1" s="1"/>
  <c r="S91" i="1"/>
  <c r="T91" i="1" s="1"/>
  <c r="Q91" i="1"/>
  <c r="R91" i="1" s="1"/>
  <c r="O91" i="1"/>
  <c r="P91" i="1" s="1"/>
  <c r="U90" i="1"/>
  <c r="V90" i="1" s="1"/>
  <c r="S90" i="1"/>
  <c r="T90" i="1" s="1"/>
  <c r="Q90" i="1"/>
  <c r="R90" i="1" s="1"/>
  <c r="O90" i="1"/>
  <c r="P90" i="1" s="1"/>
  <c r="U89" i="1"/>
  <c r="V89" i="1" s="1"/>
  <c r="S89" i="1"/>
  <c r="T89" i="1" s="1"/>
  <c r="Q89" i="1"/>
  <c r="R89" i="1" s="1"/>
  <c r="O89" i="1"/>
  <c r="P89" i="1" s="1"/>
  <c r="U88" i="1"/>
  <c r="V88" i="1" s="1"/>
  <c r="S88" i="1"/>
  <c r="T88" i="1" s="1"/>
  <c r="Q88" i="1"/>
  <c r="R88" i="1" s="1"/>
  <c r="O88" i="1"/>
  <c r="P88" i="1" s="1"/>
  <c r="U87" i="1"/>
  <c r="V87" i="1" s="1"/>
  <c r="S87" i="1"/>
  <c r="T87" i="1" s="1"/>
  <c r="Q87" i="1"/>
  <c r="R87" i="1" s="1"/>
  <c r="O87" i="1"/>
  <c r="P87" i="1" s="1"/>
  <c r="U86" i="1"/>
  <c r="V86" i="1" s="1"/>
  <c r="S86" i="1"/>
  <c r="T86" i="1" s="1"/>
  <c r="Q86" i="1"/>
  <c r="R86" i="1" s="1"/>
  <c r="O86" i="1"/>
  <c r="P86" i="1" s="1"/>
  <c r="U85" i="1"/>
  <c r="V85" i="1" s="1"/>
  <c r="S85" i="1"/>
  <c r="T85" i="1" s="1"/>
  <c r="Q85" i="1"/>
  <c r="R85" i="1" s="1"/>
  <c r="O85" i="1"/>
  <c r="P85" i="1" s="1"/>
  <c r="U84" i="1"/>
  <c r="V84" i="1" s="1"/>
  <c r="S84" i="1"/>
  <c r="T84" i="1" s="1"/>
  <c r="Q84" i="1"/>
  <c r="R84" i="1" s="1"/>
  <c r="O84" i="1"/>
  <c r="P84" i="1" s="1"/>
  <c r="U83" i="1"/>
  <c r="V83" i="1" s="1"/>
  <c r="S83" i="1"/>
  <c r="T83" i="1" s="1"/>
  <c r="Q83" i="1"/>
  <c r="R83" i="1" s="1"/>
  <c r="O83" i="1"/>
  <c r="P83" i="1" s="1"/>
  <c r="U82" i="1"/>
  <c r="V82" i="1" s="1"/>
  <c r="S82" i="1"/>
  <c r="T82" i="1" s="1"/>
  <c r="Q82" i="1"/>
  <c r="R82" i="1" s="1"/>
  <c r="O82" i="1"/>
  <c r="P82" i="1" s="1"/>
  <c r="U81" i="1"/>
  <c r="V81" i="1" s="1"/>
  <c r="S81" i="1"/>
  <c r="T81" i="1" s="1"/>
  <c r="Q81" i="1"/>
  <c r="R81" i="1" s="1"/>
  <c r="O81" i="1"/>
  <c r="P81" i="1" s="1"/>
  <c r="G62" i="1"/>
  <c r="Q49" i="1"/>
  <c r="R49" i="1" s="1"/>
  <c r="O49" i="1"/>
  <c r="P49" i="1" s="1"/>
  <c r="Q48" i="1"/>
  <c r="R48" i="1" s="1"/>
  <c r="O48" i="1"/>
  <c r="P48" i="1" s="1"/>
  <c r="Q47" i="1"/>
  <c r="R47" i="1" s="1"/>
  <c r="O47" i="1"/>
  <c r="P47" i="1" s="1"/>
  <c r="Q46" i="1"/>
  <c r="R46" i="1" s="1"/>
  <c r="O46" i="1"/>
  <c r="P46" i="1" s="1"/>
  <c r="Q45" i="1"/>
  <c r="R45" i="1" s="1"/>
  <c r="O45" i="1"/>
  <c r="P45" i="1" s="1"/>
  <c r="Q44" i="1"/>
  <c r="O44" i="1"/>
  <c r="U39" i="1"/>
  <c r="V39" i="1" s="1"/>
  <c r="S39" i="1"/>
  <c r="T39" i="1" s="1"/>
  <c r="Q39" i="1"/>
  <c r="R39" i="1" s="1"/>
  <c r="O39" i="1"/>
  <c r="P39" i="1" s="1"/>
  <c r="U38" i="1"/>
  <c r="V38" i="1" s="1"/>
  <c r="S38" i="1"/>
  <c r="T38" i="1" s="1"/>
  <c r="Q38" i="1"/>
  <c r="R38" i="1" s="1"/>
  <c r="O38" i="1"/>
  <c r="P38" i="1" s="1"/>
  <c r="U37" i="1"/>
  <c r="V37" i="1" s="1"/>
  <c r="S37" i="1"/>
  <c r="T37" i="1" s="1"/>
  <c r="Q37" i="1"/>
  <c r="R37" i="1" s="1"/>
  <c r="O37" i="1"/>
  <c r="P37" i="1" s="1"/>
  <c r="U36" i="1"/>
  <c r="V36" i="1" s="1"/>
  <c r="S36" i="1"/>
  <c r="T36" i="1" s="1"/>
  <c r="Q36" i="1"/>
  <c r="R36" i="1" s="1"/>
  <c r="O36" i="1"/>
  <c r="P36" i="1" s="1"/>
  <c r="U35" i="1"/>
  <c r="V35" i="1" s="1"/>
  <c r="S35" i="1"/>
  <c r="T35" i="1" s="1"/>
  <c r="Q35" i="1"/>
  <c r="R35" i="1" s="1"/>
  <c r="O35" i="1"/>
  <c r="P35" i="1" s="1"/>
  <c r="U34" i="1"/>
  <c r="V34" i="1" s="1"/>
  <c r="S34" i="1"/>
  <c r="T34" i="1" s="1"/>
  <c r="Q34" i="1"/>
  <c r="R34" i="1" s="1"/>
  <c r="O34" i="1"/>
  <c r="P34" i="1" s="1"/>
  <c r="U33" i="1"/>
  <c r="V33" i="1" s="1"/>
  <c r="S33" i="1"/>
  <c r="T33" i="1" s="1"/>
  <c r="Q33" i="1"/>
  <c r="R33" i="1" s="1"/>
  <c r="O33" i="1"/>
  <c r="P33" i="1" s="1"/>
  <c r="U32" i="1"/>
  <c r="V32" i="1" s="1"/>
  <c r="S32" i="1"/>
  <c r="T32" i="1" s="1"/>
  <c r="Q32" i="1"/>
  <c r="R32" i="1" s="1"/>
  <c r="O32" i="1"/>
  <c r="P32" i="1" s="1"/>
  <c r="U31" i="1"/>
  <c r="V31" i="1" s="1"/>
  <c r="S31" i="1"/>
  <c r="T31" i="1" s="1"/>
  <c r="Q31" i="1"/>
  <c r="R31" i="1" s="1"/>
  <c r="O31" i="1"/>
  <c r="P31" i="1" s="1"/>
  <c r="U30" i="1"/>
  <c r="V30" i="1" s="1"/>
  <c r="S30" i="1"/>
  <c r="T30" i="1" s="1"/>
  <c r="Q30" i="1"/>
  <c r="R30" i="1" s="1"/>
  <c r="O30" i="1"/>
  <c r="P30" i="1" s="1"/>
  <c r="U29" i="1"/>
  <c r="V29" i="1" s="1"/>
  <c r="S29" i="1"/>
  <c r="T29" i="1" s="1"/>
  <c r="Q29" i="1"/>
  <c r="R29" i="1" s="1"/>
  <c r="O29" i="1"/>
  <c r="P29" i="1" s="1"/>
  <c r="U28" i="1"/>
  <c r="V28" i="1" s="1"/>
  <c r="S28" i="1"/>
  <c r="T28" i="1" s="1"/>
  <c r="Q28" i="1"/>
  <c r="R28" i="1" s="1"/>
  <c r="O28" i="1"/>
  <c r="P28" i="1" s="1"/>
  <c r="U27" i="1"/>
  <c r="V27" i="1" s="1"/>
  <c r="S27" i="1"/>
  <c r="T27" i="1" s="1"/>
  <c r="Q27" i="1"/>
  <c r="R27" i="1" s="1"/>
  <c r="O27" i="1"/>
  <c r="P27" i="1" s="1"/>
  <c r="U26" i="1"/>
  <c r="V26" i="1" s="1"/>
  <c r="S26" i="1"/>
  <c r="T26" i="1" s="1"/>
  <c r="Q26" i="1"/>
  <c r="R26" i="1" s="1"/>
  <c r="O26" i="1"/>
  <c r="P26" i="1" s="1"/>
  <c r="U25" i="1"/>
  <c r="V25" i="1" s="1"/>
  <c r="S25" i="1"/>
  <c r="T25" i="1" s="1"/>
  <c r="Q25" i="1"/>
  <c r="R25" i="1" s="1"/>
  <c r="O25" i="1"/>
  <c r="P25" i="1" s="1"/>
  <c r="U24" i="1"/>
  <c r="V24" i="1" s="1"/>
  <c r="S24" i="1"/>
  <c r="T24" i="1" s="1"/>
  <c r="Q24" i="1"/>
  <c r="R24" i="1" s="1"/>
  <c r="O24" i="1"/>
  <c r="P24" i="1" s="1"/>
  <c r="U23" i="1"/>
  <c r="V23" i="1" s="1"/>
  <c r="S23" i="1"/>
  <c r="T23" i="1" s="1"/>
  <c r="Q23" i="1"/>
  <c r="R23" i="1" s="1"/>
  <c r="O23" i="1"/>
  <c r="P23" i="1" s="1"/>
  <c r="U22" i="1"/>
  <c r="V22" i="1" s="1"/>
  <c r="S22" i="1"/>
  <c r="T22" i="1" s="1"/>
  <c r="Q22" i="1"/>
  <c r="R22" i="1" s="1"/>
  <c r="O22" i="1"/>
  <c r="P22" i="1" s="1"/>
  <c r="U21" i="1"/>
  <c r="V21" i="1" s="1"/>
  <c r="S21" i="1"/>
  <c r="T21" i="1" s="1"/>
  <c r="Q21" i="1"/>
  <c r="R21" i="1" s="1"/>
  <c r="O21" i="1"/>
  <c r="P21" i="1" s="1"/>
  <c r="U20" i="1"/>
  <c r="V20" i="1" s="1"/>
  <c r="S20" i="1"/>
  <c r="T20" i="1" s="1"/>
  <c r="Q20" i="1"/>
  <c r="R20" i="1" s="1"/>
  <c r="O20" i="1"/>
  <c r="P20" i="1" s="1"/>
  <c r="U19" i="1"/>
  <c r="V19" i="1" s="1"/>
  <c r="S19" i="1"/>
  <c r="T19" i="1" s="1"/>
  <c r="Q19" i="1"/>
  <c r="R19" i="1" s="1"/>
  <c r="O19" i="1"/>
  <c r="P19" i="1" s="1"/>
  <c r="U18" i="1"/>
  <c r="V18" i="1" s="1"/>
  <c r="S18" i="1"/>
  <c r="T18" i="1" s="1"/>
  <c r="Q18" i="1"/>
  <c r="R18" i="1" s="1"/>
  <c r="O18" i="1"/>
  <c r="P18" i="1" s="1"/>
  <c r="U17" i="1"/>
  <c r="V17" i="1" s="1"/>
  <c r="S17" i="1"/>
  <c r="T17" i="1" s="1"/>
  <c r="Q17" i="1"/>
  <c r="R17" i="1" s="1"/>
  <c r="O17" i="1"/>
  <c r="P17" i="1" s="1"/>
  <c r="U16" i="1"/>
  <c r="V16" i="1" s="1"/>
  <c r="S16" i="1"/>
  <c r="T16" i="1" s="1"/>
  <c r="Q16" i="1"/>
  <c r="R16" i="1" s="1"/>
  <c r="O16" i="1"/>
  <c r="P16" i="1" s="1"/>
  <c r="U15" i="1"/>
  <c r="V15" i="1" s="1"/>
  <c r="S15" i="1"/>
  <c r="T15" i="1" s="1"/>
  <c r="Q15" i="1"/>
  <c r="R15" i="1" s="1"/>
  <c r="O15" i="1"/>
  <c r="P15" i="1" s="1"/>
  <c r="U14" i="1"/>
  <c r="V14" i="1" s="1"/>
  <c r="S14" i="1"/>
  <c r="T14" i="1" s="1"/>
  <c r="Q14" i="1"/>
  <c r="R14" i="1" s="1"/>
  <c r="O14" i="1"/>
  <c r="P14" i="1" s="1"/>
  <c r="U13" i="1"/>
  <c r="V13" i="1" s="1"/>
  <c r="S13" i="1"/>
  <c r="T13" i="1" s="1"/>
  <c r="Q13" i="1"/>
  <c r="R13" i="1" s="1"/>
  <c r="O13" i="1"/>
  <c r="P13" i="1" s="1"/>
  <c r="U12" i="1"/>
  <c r="V12" i="1" s="1"/>
  <c r="S12" i="1"/>
  <c r="T12" i="1" s="1"/>
  <c r="Q12" i="1"/>
  <c r="R12" i="1" s="1"/>
  <c r="O12" i="1"/>
  <c r="P12" i="1" s="1"/>
  <c r="U11" i="1"/>
  <c r="V11" i="1" s="1"/>
  <c r="S11" i="1"/>
  <c r="T11" i="1" s="1"/>
  <c r="Q11" i="1"/>
  <c r="R11" i="1" s="1"/>
  <c r="O11" i="1"/>
  <c r="P11" i="1" s="1"/>
  <c r="U10" i="1"/>
  <c r="V10" i="1" s="1"/>
  <c r="S10" i="1"/>
  <c r="T10" i="1" s="1"/>
  <c r="Q10" i="1"/>
  <c r="R10" i="1" s="1"/>
  <c r="O10" i="1"/>
  <c r="P10" i="1" s="1"/>
  <c r="U9" i="1"/>
  <c r="V9" i="1" s="1"/>
  <c r="S9" i="1"/>
  <c r="T9" i="1" s="1"/>
  <c r="Q9" i="1"/>
  <c r="R9" i="1" s="1"/>
  <c r="O9" i="1"/>
  <c r="P9" i="1" s="1"/>
  <c r="U8" i="1"/>
  <c r="V8" i="1" s="1"/>
  <c r="S8" i="1"/>
  <c r="T8" i="1" s="1"/>
  <c r="Q8" i="1"/>
  <c r="R8" i="1" s="1"/>
  <c r="O8" i="1"/>
  <c r="P8" i="1" s="1"/>
  <c r="U7" i="1"/>
  <c r="U40" i="1" s="1"/>
  <c r="P66" i="1" s="1"/>
  <c r="S7" i="1"/>
  <c r="Q7" i="1"/>
  <c r="O7" i="1"/>
  <c r="P7" i="1" l="1"/>
  <c r="P40" i="1" s="1"/>
  <c r="K66" i="1" s="1"/>
  <c r="O40" i="1"/>
  <c r="G66" i="1" s="1"/>
  <c r="P44" i="1"/>
  <c r="P50" i="1" s="1"/>
  <c r="L66" i="1" s="1"/>
  <c r="O50" i="1"/>
  <c r="H66" i="1" s="1"/>
  <c r="T7" i="1"/>
  <c r="T40" i="1" s="1"/>
  <c r="Q66" i="1" s="1"/>
  <c r="S40" i="1"/>
  <c r="O66" i="1" s="1"/>
  <c r="R7" i="1"/>
  <c r="R40" i="1" s="1"/>
  <c r="M66" i="1" s="1"/>
  <c r="Q40" i="1"/>
  <c r="I66" i="1" s="1"/>
  <c r="Q50" i="1"/>
  <c r="J66" i="1" s="1"/>
  <c r="R44" i="1"/>
  <c r="R50" i="1" s="1"/>
  <c r="N66" i="1" s="1"/>
  <c r="V7" i="1"/>
  <c r="V40" i="1" s="1"/>
  <c r="R66" i="1" s="1"/>
  <c r="N101" i="1"/>
  <c r="Q101" i="1"/>
  <c r="R101" i="1"/>
  <c r="M101" i="1"/>
  <c r="K101" i="1"/>
  <c r="L101" i="1"/>
  <c r="O101" i="1"/>
  <c r="P101" i="1"/>
  <c r="U66" i="1" l="1"/>
  <c r="T66" i="1"/>
  <c r="V66" i="1"/>
  <c r="S66" i="1"/>
  <c r="R109" i="1"/>
  <c r="O109" i="1"/>
  <c r="Q109" i="1"/>
  <c r="S101" i="1"/>
  <c r="K109" i="1"/>
  <c r="U101" i="1"/>
  <c r="M109" i="1"/>
  <c r="V101" i="1"/>
  <c r="N109" i="1"/>
  <c r="T101" i="1"/>
  <c r="L109" i="1"/>
  <c r="P109" i="1" l="1"/>
  <c r="S109" i="1"/>
  <c r="V109" i="1"/>
  <c r="T109" i="1"/>
  <c r="U109" i="1"/>
</calcChain>
</file>

<file path=xl/sharedStrings.xml><?xml version="1.0" encoding="utf-8"?>
<sst xmlns="http://schemas.openxmlformats.org/spreadsheetml/2006/main" count="321" uniqueCount="165">
  <si>
    <t>Lp.</t>
  </si>
  <si>
    <t xml:space="preserve">Opis przedmiotu zamówienia </t>
  </si>
  <si>
    <t>j.m.</t>
  </si>
  <si>
    <t>WAM
Min. wykorzystanie (j.m.)</t>
  </si>
  <si>
    <t>WAM
Zamawiana ilość (j.m.)</t>
  </si>
  <si>
    <t>WAM
Prawo opcji (j.m.)</t>
  </si>
  <si>
    <t>CSK
Min. wykorzystanie (j.m.)</t>
  </si>
  <si>
    <t>CSK
Zamawiana ilość (j.m.)</t>
  </si>
  <si>
    <t>CSK
Prawo opcji (j.m.)</t>
  </si>
  <si>
    <t>Producent</t>
  </si>
  <si>
    <t>Nazwa handlowa, nr katalogowy</t>
  </si>
  <si>
    <t>Nazwa i nr dokumentu dopuszczającego do obrotu</t>
  </si>
  <si>
    <t>Klasa wyrobu medycznego</t>
  </si>
  <si>
    <t>Cena netto za j.m. (zł)</t>
  </si>
  <si>
    <t>VAT (%)</t>
  </si>
  <si>
    <t>WAM
Wartość netto (zł)</t>
  </si>
  <si>
    <t>WAM
Wartość brutto (zł)</t>
  </si>
  <si>
    <t>CSK
Wartość netto (zł)</t>
  </si>
  <si>
    <t>CSK
Wartość brutto (zł)</t>
  </si>
  <si>
    <t>WAM
Wartość prawa opcji netto (zł)</t>
  </si>
  <si>
    <t>WAM
Wartość prawa opcji brutto (zł)</t>
  </si>
  <si>
    <t>CSK
Wartość prawa opcji netto (zł)</t>
  </si>
  <si>
    <t>CSK
Wartość prawa opcji brutto (zł)</t>
  </si>
  <si>
    <t>1.</t>
  </si>
  <si>
    <t>Probówko - strzykawki  do badań biochemicznych z aktywatorem wykrzepiania  w 3 pojemnościach:
poj. 7,5-10,0 ml; śr. 15-16 mm. 
poj. 4-5 ml; śr. 13 mm
poj. 2,0-3,0 ml; śr. 13-14 mm
Wykonane  z tworzywa sztucznego, odpornego na wirowanie i transport. Z naklejonymi  etykietami zawierające co najmniej informację o dacie ważności i preparacji</t>
  </si>
  <si>
    <t>szt.</t>
  </si>
  <si>
    <t>2.</t>
  </si>
  <si>
    <t>Probówko - strzykawki  do badań biochemicznych z aktywatorem wykrzepiania ) poj.1,0-1,2 średnica 7- 8 mm. Wykonane  z tworzywa sztucznego, odpornego na wirowanie i transport. Z naklejonymi  etykietami zawierające co najmniej informację o dacie ważności i preparacji</t>
  </si>
  <si>
    <t>3.</t>
  </si>
  <si>
    <t>Probówko - strzykawki do badań biochemicznych z żelem separującym w 3 pojemnościah
poj. 4-5,5 ml; śr. 13-14 mm .
7,5-8,5 ml., śr. 15-16 mm
poj. 2,5-3,5 ml;, śr. 13-14 mm.
Wykonane  z tworzywa sztucznego, odpornego na wirowanie i transport. Z naklejonymi  etykietami zawierające co najmniej informację o dacie ważności i preparacji</t>
  </si>
  <si>
    <t>4.</t>
  </si>
  <si>
    <t>Probówko - strzykawki  do badań biochemicznych z żelem separującym poj. 1,0-1,2 średnica 7-8mm. Wykonane  z tworzywa sztucznego, odpornego na wirowanie i transport. Z naklejonymi  etykietami zawierające co najmniej informację o dacie ważności i preparacji</t>
  </si>
  <si>
    <t>5.</t>
  </si>
  <si>
    <t>Probówko - strzykawki  do badań koagulologicznych, poj. 2,5-3,0 ml, śr. 13-14 mm Wykonane  z tworzywa sztucznego, odpornego na wirowanie i transport. Z naklejonymi  etykietami zawierające co najmniej informację o dacie ważności i preparacji</t>
  </si>
  <si>
    <t>6.</t>
  </si>
  <si>
    <t xml:space="preserve">Probówko - strzykawki   do badań koagulologicznych, poj. 1,0-1,4ml., śr. 7-8 mm Wykonane  z tworzywa sztucznego, odpornego na wirowanie i transport. Z naklejonymi  etykietami zawierające co najmniej informację o dacie ważności i preparacji. </t>
  </si>
  <si>
    <t>7.</t>
  </si>
  <si>
    <t xml:space="preserve">Probówko - strzykawki  z fluorkiem sodu do oznaczeń glukozy poj.do 1,6 ml   śr. 7-11,5 mm probówka pediatryczna . Wykonane  z tworzywa sztucznego, odpornego na wirowanie i transport.Z naklejonymi  etykietami zawierające co najmniej informację o dacie ważności i preparacji. </t>
  </si>
  <si>
    <t>8.</t>
  </si>
  <si>
    <t xml:space="preserve">Probówko - strzykawki  z fluorkiem sodu do oznaczeń glukozy poj. 2,0-3,0 ml., śr. 13-14 mm. Wykonane  z tworzywa sztucznego, odpornego na wirowanie i transport.Z naklejonymi  etykietami zawierające co najmniej informację o dacie ważności i preparacji. </t>
  </si>
  <si>
    <t>9.</t>
  </si>
  <si>
    <t>Probówko - strzykawki   do badań hematologicznych z EDTA o 4 pojemnościach
poj. 2,0-3,0 ml., śred. 13-14 mm. 
poj. 7,0-7,5ml śred 15-16mm
poj.9,0-10,0ml  śred. 16-17mm 
poj. 4,5-5ml sred.13-14mm
Wykonane  z tworzywa sztucznego, odpornego na wirowanie i transport.Z naklejonymi  etykietami zawierające co najmniej informację o dacie ważności i preparacji</t>
  </si>
  <si>
    <t>10.</t>
  </si>
  <si>
    <t>Probówko - strzykawki   do badań hematologicznych z EDTA poj. 1,0-1,2 średnica 7-8mm. Wykonane  z tworzywa sztucznego, odpornego na wirowanie i transport. Z naklejonymi  etykietami zawierające co najmniej informację o dacie ważności i preparacji</t>
  </si>
  <si>
    <t>11.</t>
  </si>
  <si>
    <t>12.</t>
  </si>
  <si>
    <t>Probówko - strzykawka  z heparyną sodową (dopuszczamy amonową) w pojemnościach
poj.2,5-3,0 ml, śred.13-14mm
 poj.7-7,5 ml, śred 15-16mm. 
Wykonane  z tworzywa sztucznego, odpornego na wirowanie i transport. Z naklejonymi  etykietami zawierające co najmniej informację o dacie ważności i preparacji</t>
  </si>
  <si>
    <t>13.</t>
  </si>
  <si>
    <t>Probówko - strzykawka  do OB. W 2 objętościch
pojemność 3,0-3,5 ml 
ojemność 2,0 ml.
do metody logarytmicznej, do oznaczenia z użyciem aparatu. Wykonane  z tworzywa sztucznego, odpornego na wirowanie i transport.</t>
  </si>
  <si>
    <t>14.</t>
  </si>
  <si>
    <t>Pipeta do OB.ze skalą</t>
  </si>
  <si>
    <t>15.</t>
  </si>
  <si>
    <t>Probówko-strzykawki (probówki) do diagnostyki pseudotrombocytopenii  poj. 2-3 ml zawierające  jony magnezu. Wykonane  z tworzywa sztucznego, odpornego na wirowanie i transport. Z naklejonymi  etykietami zawierające co najmniej informację o dacie ważności i preparacji</t>
  </si>
  <si>
    <t>16.</t>
  </si>
  <si>
    <t>17.</t>
  </si>
  <si>
    <t>18.</t>
  </si>
  <si>
    <t>Łącznik ( adapter ) membranowy</t>
  </si>
  <si>
    <t>19.</t>
  </si>
  <si>
    <t>Łącznik ( adapter ) umożliwiający pobranie krwi z wkłuć dożylnych tj. wenflon, ze zintegrowanym uchwytem, jałowy</t>
  </si>
  <si>
    <t>20.</t>
  </si>
  <si>
    <t>Adapter z łopatką do wykonania rozmazu krwi</t>
  </si>
  <si>
    <t>21.</t>
  </si>
  <si>
    <t>Igła zespolona fabrycznie z uchwytem,
 jałowa 0,8 x 38mm,
 jałowa 0,8 x 25mm
 jałowa0,9 x 38mm
jałowa 0,9 x 25mm
jałowa 0,7 x 25 mm
jałowa 0,7x38 mm
 z zabezpieczeniem przeciwzakłuciowym</t>
  </si>
  <si>
    <t>22.</t>
  </si>
  <si>
    <t>Igła motylkowa  bezpieczna zespolona fabrycznie z uchwytem,
 jałowa o śred.0,8 długość  drenu 80 mm
 jałowa o śred.0,9 długość drenu 80 mm</t>
  </si>
  <si>
    <t>23.</t>
  </si>
  <si>
    <t>Strzykawka gazometryczna o poj. do 3 ml z filtrem, sterylna,pakowana pojedynczo</t>
  </si>
  <si>
    <t>24.</t>
  </si>
  <si>
    <t xml:space="preserve">System uniwersalny  umożliwiający pobieranie krwi do posiewu, sterylny wraz z uchwytem kompatybilnym z podłożami do posiewów krwi wykorzystywanymi w laboratorium </t>
  </si>
  <si>
    <t>25.</t>
  </si>
  <si>
    <t>Statywy wszystkie dostępne kolory 50 miejscowe kompatybilne z w/w probówko-strzykawkami . Dla próbówek 13 mm i 17 mm</t>
  </si>
  <si>
    <t>26.</t>
  </si>
  <si>
    <t>Stazy gumowe bezlateksowe z regulacją zapięcia i klamerką</t>
  </si>
  <si>
    <t>27.</t>
  </si>
  <si>
    <t>Mikroprobówki z kapilarą  do surowicy o pojemności 200 mikr, ze znacznikienm napełniania umieszczonym na ściance .</t>
  </si>
  <si>
    <t>28.</t>
  </si>
  <si>
    <t>Mikroprobówki z kapilarą  do morfologii o pojemności 200 mikr, ze znacznikienm napełniania umieszczonym na ściance .</t>
  </si>
  <si>
    <t>29.</t>
  </si>
  <si>
    <t>Nakładki cito w kolorze limonkowym oraz kolorze żółtym kompatybilne z zaoferowanymi probówko-strzykawkami.</t>
  </si>
  <si>
    <t>30.</t>
  </si>
  <si>
    <t>Otwieracz do drenów</t>
  </si>
  <si>
    <t>31.</t>
  </si>
  <si>
    <t>mikroporobówka do koagulologii z korkiem  o poj.0,5 ml</t>
  </si>
  <si>
    <t>32.</t>
  </si>
  <si>
    <t>33.</t>
  </si>
  <si>
    <t>Igła systemowa 0,9x25 mm  do systemu zamkniętego pobierania krwi</t>
  </si>
  <si>
    <t>RAZEM DOSTAWY:</t>
  </si>
  <si>
    <t>WAM
Ilość dzierżawionych aparatów *</t>
  </si>
  <si>
    <t>Ilość miesięcy</t>
  </si>
  <si>
    <t>CSK
Ilość dzierżawionych aparatów *</t>
  </si>
  <si>
    <t>WAM 
Całkowita kwota za dzierżawę netto (zł)</t>
  </si>
  <si>
    <t>WAM 
Całkowita kwota za dzierżawę brutto (zł)</t>
  </si>
  <si>
    <t>CSK 
Całkowita kwota za dzierżawę netto (zł)</t>
  </si>
  <si>
    <t>CSK 
Całkowita kwota za dzierżawę brutto (zł)</t>
  </si>
  <si>
    <t>34.</t>
  </si>
  <si>
    <t>szt./mc</t>
  </si>
  <si>
    <t>35.</t>
  </si>
  <si>
    <t>36.</t>
  </si>
  <si>
    <t>37.</t>
  </si>
  <si>
    <t>Dzierżawa mieszadeł hematologicznych obrotowych, obracających probówki o 360 stopni wokół własnej osi</t>
  </si>
  <si>
    <t>38.</t>
  </si>
  <si>
    <t>Dzierżawa wirówek z wirnikiem horyzontalnym, obroty do 4000,wielostopniową skalą przyspieszania i hamowania, z możliwościa zaprogramowania kilku najczęściej używanych ustawień z licznikiem wirowań</t>
  </si>
  <si>
    <t>39.</t>
  </si>
  <si>
    <t>Wirówka z adapterem do wirowania mikropróbówek o pojemnośco 200 mikrolitrów</t>
  </si>
  <si>
    <t>RAZEM DZIERŻAWY:</t>
  </si>
  <si>
    <t>Warunki konieczne (wymagane - niespełnienie któregokolwiek warunku spowoduje odrzucenie oferty)</t>
  </si>
  <si>
    <t>Oferowane parametry</t>
  </si>
  <si>
    <t>Zastosowany aktywator wykrzepiania musi zapewnić wykrzepnięcie surowicy w czasie do 30 min, potwierdzone oświadczeniem producenta które ma być dołączone do procedury przetargowej.</t>
  </si>
  <si>
    <t>Automatyczny aparat do OB musi zawierać czytnik kodów i być kompatybilny z systemem informatycznym Marcel. Wykonawca ma obowiązek podłączenia czytnika do LIS na swój koszt.</t>
  </si>
  <si>
    <t>Automatyczny aparat do OB z szybkością pomiaru minimum 30 próbek/h. Rzeczywisty odczyt OB następuje po godzinie.</t>
  </si>
  <si>
    <t>Wszystkie elementy systemu do pobierania krwi (poz. 1-23), ze względu na kompatybilność muszą pochodzić od jednego producenta, zaś pozostałe elementy i dzierżawione urządzenia mogą pochodzić z innego źródła.</t>
  </si>
  <si>
    <t>System pobierania musi zapewnić wybór techniki pobierania poprzez aspirację (mechaniczne odciągnięcie tłoka) lub próżnię.</t>
  </si>
  <si>
    <t xml:space="preserve">Wartość podstawowa netto (zł) </t>
  </si>
  <si>
    <t>Wartość podstawowa  brutto (zł)</t>
  </si>
  <si>
    <t>Wartość prawa opcji netto (zł)</t>
  </si>
  <si>
    <t xml:space="preserve">Wartość prawa opcji brutto (zł) </t>
  </si>
  <si>
    <t>Wartość całkowita zamówienia netto (zł)</t>
  </si>
  <si>
    <t>Wartość całkowita zamówienia brutto (zł)</t>
  </si>
  <si>
    <t>WAM</t>
  </si>
  <si>
    <t>CSK</t>
  </si>
  <si>
    <t>dostawy</t>
  </si>
  <si>
    <t>dzierżawy</t>
  </si>
  <si>
    <t>PAKIET 2</t>
  </si>
  <si>
    <t>Nakłuwacze do opuszki palca, głębokość nakłucia 1,8 mm, igła 18G, kształt ergonomiczny w kształcie litery T, aktywator umieszczony centrycznie, antypoślizgowy aktywator nakłucia, pełne cofnięcie igły, przezroczystą obudowę, dwustopniowy system zabezpieczający.</t>
  </si>
  <si>
    <t>Nakłuwacze do opuszki palca, głębokość nakłucia 1,6 mm, ostrze 1,5 mm, kształt ergonomiczny w kształcie litery T, aktywator umieszczony centrycznie, antypoślizgowy aktywator nakłucia, pełne cofnięcie igły, przezroczystą obudowę, dwustopniowy system zabezpieczający.</t>
  </si>
  <si>
    <t>Nakłuwacze pediatryczne, głębokość nakłucia 1,6 mm, igła 28 G.</t>
  </si>
  <si>
    <t>Nakłuwacze neonatologiczne, głębokość nakłucia 1,2 mm, ostrze 1,5 mm.</t>
  </si>
  <si>
    <t>Mikroigła neonatologiczna o parametrach 21G x 3/4 lub produkt równoważny.</t>
  </si>
  <si>
    <t>Pojemnik na mocz o pojemności 100 ml z jednostką transferową kompatybilną z poz. 7 oraz 8.</t>
  </si>
  <si>
    <t>Próbowka strzykawka o pojemności 10 ml do badań moczu z pojemnika z poz. 6 oraz 9.</t>
  </si>
  <si>
    <t>Próbowka strzykawka o pojemności 10 ml do mikrobiologicznego badania moczu z pojemnika z poz. 6 oraz 9.</t>
  </si>
  <si>
    <t>Pojemnik do dobowej zbiórki moczu z jednostką transferową, kompatybilne z próbówkami z poz. 7 oraz 8.</t>
  </si>
  <si>
    <t>Końcówka aspiracyjna kompatybilna z poz. 7 oraz 8.</t>
  </si>
  <si>
    <t>Kapilary gazometryczne wykonane z tworzywa typu PET o pojemności:
• 140 mikr, długość 75 mm, średnica 2,3 mm;
• 175 mikr, długość 100 mm, średnica 2,3 mm;
w zestawie z zatyczkami i mieszadełkami.</t>
  </si>
  <si>
    <t>Magnesy do kapilar gazometrycznych.</t>
  </si>
  <si>
    <t>Kapilary do gazometrii z tworzywa sztucznego o pojemności 175 mikrol.</t>
  </si>
  <si>
    <t>Mieszadełka do kapilar gazometrycznych.</t>
  </si>
  <si>
    <t xml:space="preserve">Zatyczki do kapilar kompatybilne z poz. 13 i 11. </t>
  </si>
  <si>
    <t>RAZEM</t>
  </si>
  <si>
    <t>* Zamawiający określi potrzebną ilość dzierżawionego sprzętu po podpisaniu umowy i zastrzega sobie prawo do zmiany ilości dzierżawionego sprzętu w trakcie trwania umowy, zgodnie z treścią zawartej umowy</t>
  </si>
  <si>
    <t>Dzierżawione sprzęty muszą podlegać przez cały okres trwania umowy serwisowi zgodnie z treścią umowy.</t>
  </si>
  <si>
    <t>Dzierżawa automatycznego aparatu do OB z czytnikiem kodów – pomiar min. 30 próbek/h kompatybilnego z systemem Marcel</t>
  </si>
  <si>
    <t>Wartość 1 dzierżawionego automatycznego aparatu do OB, określa się na kwotę …………..netto / ………….. brutto</t>
  </si>
  <si>
    <t>Wartość 1 dzierżawionego statywu do odczytu OB do metody logarytmicznej, określa się na kwotę …………..netto / ………….. brutto</t>
  </si>
  <si>
    <t>Dzierżawa statywu do odczytu OB do metody logarytmicznej</t>
  </si>
  <si>
    <t>Dzierżawa statywu do odczytu OB do metody logarytmicznej do trybu pediatrycznego</t>
  </si>
  <si>
    <t>Wartość 1 dzierżawionego statywu do odczytu OB do metody logarytmicznej do trybu pediatrycznego, określa się na kwotę …………..netto / ………….. brutto</t>
  </si>
  <si>
    <t>Wartość 1 dzierżawionego mieszadła, określa się na kwotę …………..netto / ………….. brutto</t>
  </si>
  <si>
    <t>Wartość 1 dzierżawionej wirówki z wirnikiem horyzontalnym, określa się na kwotę …………..netto / ………….. brutto</t>
  </si>
  <si>
    <t>Wartość 1 dzierżawionej wirówki z adapterem, określa się na kwotę …………..netto / ………….. brutto</t>
  </si>
  <si>
    <t>Ad 34</t>
  </si>
  <si>
    <t>Ad 35</t>
  </si>
  <si>
    <t>Ad 36</t>
  </si>
  <si>
    <t>Ad 37</t>
  </si>
  <si>
    <t>Ad 38</t>
  </si>
  <si>
    <t>Ad 39</t>
  </si>
  <si>
    <r>
      <t xml:space="preserve">Proszę o pozostawienie jedynie pakietów, na kóre zostanie złożona oferta 
</t>
    </r>
    <r>
      <rPr>
        <sz val="12"/>
        <rFont val="Arial Narrow"/>
        <family val="2"/>
        <charset val="238"/>
      </rPr>
      <t xml:space="preserve">Kolumna pn. "zamawiana ilość" stanowi wielkośc zamówienia podstawowego 
Kolumna pn. "minimalne wykorzystanie" stanowi o minimalnej realizacji umowy i </t>
    </r>
    <r>
      <rPr>
        <u/>
        <sz val="12"/>
        <rFont val="Arial Narrow"/>
        <family val="2"/>
        <charset val="238"/>
      </rPr>
      <t>nie jest</t>
    </r>
    <r>
      <rPr>
        <sz val="12"/>
        <rFont val="Arial Narrow"/>
        <family val="2"/>
        <charset val="238"/>
      </rPr>
      <t xml:space="preserve"> podstawą wyceny zamówienia</t>
    </r>
  </si>
  <si>
    <t>Pipety automatyczne o pojemności : 
100-1000 mikrol
20-200 mikrol
0,5-5ml
2-20 mikrol</t>
  </si>
  <si>
    <t>Próbówko-strzykawki  z heparyną litową do pozyskiwania osocza w 2 pojemnościach
poj. 2,0-3,0 ml, śred. 13-14 mm.
poj. 4-5 ml, śred. 13-14 mm
Wykonane  z tworzywa sztucznego, odpornego na wirowanie i transport. Z naklejonymi  etykietami zawierające co najmniej informację o dacie ważności i preparacji</t>
  </si>
  <si>
    <t>Probówko- strzykawka CPDA1 2 poj 
8,0-9,0 ml, śred. 15-16mm
poj 5-5,6 ml -.śred 13-14 mm.</t>
  </si>
  <si>
    <t>Probówko-strzykawka neutralna w 2  poj    
2,5-3,0 ml śred.10mm-12mm
4,0-4,5ml śred.10-13mm</t>
  </si>
  <si>
    <t>W PRZYPADKU ZAOFEROWANIA PRZEDMIOTU ZAMOWIENIA O DOPUSZCZONYCH PARAMETRACH, INNYCH NIŻ POWYŻEJ OPISANE, PROSZĘ UZUPEŁNIĆ ODRĘBNIE DLA KAŻDEJ POZYCJI:</t>
  </si>
  <si>
    <t>W pozycji …. zaoferowano towar zgodnie z odpowiedzią Zamawiającego nr …. z dnia …</t>
  </si>
  <si>
    <t>PAKIET 1 - DOSTAWY</t>
  </si>
  <si>
    <t>PAKIET 1 - DZIERŻAWY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</si>
</sst>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  <numFmt numFmtId="166" formatCode="_-* #,##0.00\ [$zł-415]_-;\-* #,##0.00\ [$zł-415]_-;_-* &quot;-&quot;??\ [$zł-415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sz val="12"/>
      <name val="Arial Narrow"/>
      <family val="2"/>
      <charset val="238"/>
    </font>
    <font>
      <u/>
      <sz val="12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Border="0" applyProtection="0"/>
  </cellStyleXfs>
  <cellXfs count="141">
    <xf numFmtId="0" fontId="0" fillId="0" borderId="0" xfId="0"/>
    <xf numFmtId="0" fontId="3" fillId="2" borderId="0" xfId="0" applyFont="1" applyFill="1" applyAlignment="1">
      <alignment horizontal="left" vertical="center" wrapText="1"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9" fillId="3" borderId="2" xfId="3" applyFont="1" applyFill="1" applyBorder="1" applyAlignment="1" applyProtection="1">
      <alignment horizontal="center" vertical="center" wrapText="1"/>
    </xf>
    <xf numFmtId="164" fontId="9" fillId="4" borderId="2" xfId="3" applyFont="1" applyFill="1" applyBorder="1" applyAlignment="1" applyProtection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164" fontId="9" fillId="2" borderId="2" xfId="3" applyFont="1" applyFill="1" applyBorder="1" applyAlignment="1" applyProtection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 wrapText="1"/>
    </xf>
    <xf numFmtId="165" fontId="9" fillId="3" borderId="2" xfId="3" applyNumberFormat="1" applyFont="1" applyFill="1" applyBorder="1" applyAlignment="1" applyProtection="1">
      <alignment horizontal="center" vertical="center" wrapText="1"/>
    </xf>
    <xf numFmtId="165" fontId="9" fillId="4" borderId="2" xfId="3" applyNumberFormat="1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/>
    </xf>
    <xf numFmtId="3" fontId="7" fillId="4" borderId="7" xfId="0" applyNumberFormat="1" applyFont="1" applyFill="1" applyBorder="1" applyAlignment="1">
      <alignment horizontal="center" vertical="center"/>
    </xf>
    <xf numFmtId="3" fontId="8" fillId="4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166" fontId="8" fillId="0" borderId="7" xfId="0" applyNumberFormat="1" applyFont="1" applyFill="1" applyBorder="1" applyAlignment="1">
      <alignment horizontal="left" vertical="center"/>
    </xf>
    <xf numFmtId="9" fontId="7" fillId="0" borderId="7" xfId="2" applyFont="1" applyFill="1" applyBorder="1" applyAlignment="1">
      <alignment horizontal="center" vertical="center"/>
    </xf>
    <xf numFmtId="166" fontId="7" fillId="3" borderId="7" xfId="2" applyNumberFormat="1" applyFont="1" applyFill="1" applyBorder="1" applyAlignment="1">
      <alignment horizontal="center" vertical="center"/>
    </xf>
    <xf numFmtId="166" fontId="7" fillId="3" borderId="7" xfId="0" applyNumberFormat="1" applyFont="1" applyFill="1" applyBorder="1" applyAlignment="1">
      <alignment horizontal="center" vertical="center"/>
    </xf>
    <xf numFmtId="166" fontId="7" fillId="4" borderId="7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/>
    </xf>
    <xf numFmtId="3" fontId="8" fillId="4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166" fontId="8" fillId="0" borderId="8" xfId="0" applyNumberFormat="1" applyFont="1" applyFill="1" applyBorder="1" applyAlignment="1">
      <alignment horizontal="left" vertical="center"/>
    </xf>
    <xf numFmtId="9" fontId="7" fillId="0" borderId="8" xfId="2" applyFont="1" applyFill="1" applyBorder="1" applyAlignment="1">
      <alignment horizontal="center" vertical="center"/>
    </xf>
    <xf numFmtId="166" fontId="7" fillId="3" borderId="8" xfId="2" applyNumberFormat="1" applyFont="1" applyFill="1" applyBorder="1" applyAlignment="1">
      <alignment horizontal="center" vertical="center"/>
    </xf>
    <xf numFmtId="166" fontId="7" fillId="3" borderId="8" xfId="0" applyNumberFormat="1" applyFont="1" applyFill="1" applyBorder="1" applyAlignment="1">
      <alignment horizontal="center" vertical="center"/>
    </xf>
    <xf numFmtId="166" fontId="7" fillId="4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9" fontId="7" fillId="0" borderId="9" xfId="2" applyFont="1" applyFill="1" applyBorder="1" applyAlignment="1">
      <alignment horizontal="center" vertical="center"/>
    </xf>
    <xf numFmtId="166" fontId="7" fillId="3" borderId="9" xfId="2" applyNumberFormat="1" applyFont="1" applyFill="1" applyBorder="1" applyAlignment="1">
      <alignment horizontal="center" vertical="center"/>
    </xf>
    <xf numFmtId="166" fontId="7" fillId="3" borderId="9" xfId="0" applyNumberFormat="1" applyFont="1" applyFill="1" applyBorder="1" applyAlignment="1">
      <alignment horizontal="center" vertical="center"/>
    </xf>
    <xf numFmtId="166" fontId="7" fillId="4" borderId="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166" fontId="8" fillId="0" borderId="0" xfId="0" applyNumberFormat="1" applyFont="1" applyFill="1" applyBorder="1" applyAlignment="1">
      <alignment horizontal="left" vertical="center"/>
    </xf>
    <xf numFmtId="166" fontId="8" fillId="3" borderId="2" xfId="0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166" fontId="8" fillId="4" borderId="3" xfId="0" applyNumberFormat="1" applyFont="1" applyFill="1" applyBorder="1" applyAlignment="1">
      <alignment horizontal="center" vertical="center"/>
    </xf>
    <xf numFmtId="9" fontId="8" fillId="0" borderId="0" xfId="2" applyFont="1" applyFill="1" applyBorder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4" fontId="9" fillId="0" borderId="10" xfId="3" applyFont="1" applyFill="1" applyBorder="1" applyAlignment="1" applyProtection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164" fontId="9" fillId="2" borderId="10" xfId="3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1" fontId="7" fillId="4" borderId="7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166" fontId="7" fillId="0" borderId="12" xfId="0" applyNumberFormat="1" applyFont="1" applyFill="1" applyBorder="1" applyAlignment="1">
      <alignment horizontal="center" vertical="center"/>
    </xf>
    <xf numFmtId="166" fontId="7" fillId="0" borderId="12" xfId="0" applyNumberFormat="1" applyFont="1" applyFill="1" applyBorder="1"/>
    <xf numFmtId="1" fontId="7" fillId="3" borderId="8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1" fontId="7" fillId="4" borderId="8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166" fontId="7" fillId="0" borderId="13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166" fontId="8" fillId="3" borderId="2" xfId="0" applyNumberFormat="1" applyFont="1" applyFill="1" applyBorder="1"/>
    <xf numFmtId="166" fontId="8" fillId="4" borderId="2" xfId="0" applyNumberFormat="1" applyFont="1" applyFill="1" applyBorder="1"/>
    <xf numFmtId="166" fontId="8" fillId="4" borderId="3" xfId="0" applyNumberFormat="1" applyFont="1" applyFill="1" applyBorder="1"/>
    <xf numFmtId="166" fontId="8" fillId="0" borderId="0" xfId="0" applyNumberFormat="1" applyFont="1" applyBorder="1"/>
    <xf numFmtId="166" fontId="8" fillId="0" borderId="0" xfId="0" applyNumberFormat="1" applyFont="1" applyFill="1" applyBorder="1"/>
    <xf numFmtId="16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7" fillId="3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166" fontId="8" fillId="3" borderId="1" xfId="0" applyNumberFormat="1" applyFont="1" applyFill="1" applyBorder="1"/>
    <xf numFmtId="166" fontId="8" fillId="3" borderId="2" xfId="0" applyNumberFormat="1" applyFont="1" applyFill="1" applyBorder="1" applyAlignment="1">
      <alignment vertical="center"/>
    </xf>
    <xf numFmtId="166" fontId="8" fillId="4" borderId="2" xfId="0" applyNumberFormat="1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7" fillId="3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 vertical="center"/>
    </xf>
    <xf numFmtId="165" fontId="8" fillId="0" borderId="21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6" fontId="8" fillId="3" borderId="22" xfId="2" applyNumberFormat="1" applyFont="1" applyFill="1" applyBorder="1" applyAlignment="1">
      <alignment horizontal="center" vertical="center"/>
    </xf>
    <xf numFmtId="166" fontId="8" fillId="0" borderId="9" xfId="0" applyNumberFormat="1" applyFont="1" applyFill="1" applyBorder="1" applyAlignment="1">
      <alignment horizontal="left" vertical="center"/>
    </xf>
    <xf numFmtId="9" fontId="8" fillId="0" borderId="4" xfId="2" applyFont="1" applyFill="1" applyBorder="1" applyAlignment="1">
      <alignment horizontal="center" vertical="center"/>
    </xf>
    <xf numFmtId="9" fontId="8" fillId="0" borderId="6" xfId="2" applyFont="1" applyFill="1" applyBorder="1" applyAlignment="1">
      <alignment horizontal="center" vertical="center"/>
    </xf>
    <xf numFmtId="166" fontId="8" fillId="3" borderId="22" xfId="0" applyNumberFormat="1" applyFont="1" applyFill="1" applyBorder="1"/>
  </cellXfs>
  <cellStyles count="4">
    <cellStyle name="Normalny" xfId="0" builtinId="0"/>
    <cellStyle name="Normalny 8" xfId="3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9"/>
  <sheetViews>
    <sheetView tabSelected="1" zoomScale="60" zoomScaleNormal="60" workbookViewId="0">
      <selection activeCell="V97" sqref="V97"/>
    </sheetView>
  </sheetViews>
  <sheetFormatPr defaultRowHeight="12.75" x14ac:dyDescent="0.2"/>
  <cols>
    <col min="1" max="1" width="5.85546875" style="2" customWidth="1"/>
    <col min="2" max="2" width="52.42578125" style="2" customWidth="1"/>
    <col min="3" max="3" width="10.140625" style="2" customWidth="1"/>
    <col min="4" max="4" width="9.5703125" style="2" customWidth="1"/>
    <col min="5" max="5" width="12.7109375" style="2" bestFit="1" customWidth="1"/>
    <col min="6" max="6" width="15.42578125" style="2" customWidth="1"/>
    <col min="7" max="7" width="12.7109375" style="2" customWidth="1"/>
    <col min="8" max="8" width="12.5703125" style="2" bestFit="1" customWidth="1"/>
    <col min="9" max="9" width="11.5703125" style="2" bestFit="1" customWidth="1"/>
    <col min="10" max="10" width="14.140625" style="2" bestFit="1" customWidth="1"/>
    <col min="11" max="11" width="11.5703125" style="2" bestFit="1" customWidth="1"/>
    <col min="12" max="14" width="14.140625" style="2" bestFit="1" customWidth="1"/>
    <col min="15" max="15" width="17" style="2" customWidth="1"/>
    <col min="16" max="17" width="14.140625" style="2" bestFit="1" customWidth="1"/>
    <col min="18" max="18" width="14.85546875" style="2" bestFit="1" customWidth="1"/>
    <col min="19" max="19" width="17.5703125" style="2" bestFit="1" customWidth="1"/>
    <col min="20" max="21" width="14.140625" style="2" bestFit="1" customWidth="1"/>
    <col min="22" max="22" width="17.85546875" style="2" bestFit="1" customWidth="1"/>
    <col min="23" max="27" width="14.140625" style="2" bestFit="1" customWidth="1"/>
    <col min="28" max="16384" width="9.140625" style="2"/>
  </cols>
  <sheetData>
    <row r="1" spans="1:23" ht="71.25" customHeight="1" x14ac:dyDescent="0.2">
      <c r="A1" s="105" t="s">
        <v>156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4" spans="1:23" ht="13.5" thickBot="1" x14ac:dyDescent="0.25"/>
    <row r="5" spans="1:23" ht="51.75" thickBot="1" x14ac:dyDescent="0.25">
      <c r="A5" s="3" t="s">
        <v>0</v>
      </c>
      <c r="B5" s="4" t="s">
        <v>1</v>
      </c>
      <c r="C5" s="5" t="s">
        <v>2</v>
      </c>
      <c r="D5" s="6" t="s">
        <v>3</v>
      </c>
      <c r="E5" s="6" t="s">
        <v>4</v>
      </c>
      <c r="F5" s="6" t="s">
        <v>5</v>
      </c>
      <c r="G5" s="7" t="s">
        <v>6</v>
      </c>
      <c r="H5" s="7" t="s">
        <v>7</v>
      </c>
      <c r="I5" s="7" t="s">
        <v>8</v>
      </c>
      <c r="J5" s="8" t="s">
        <v>9</v>
      </c>
      <c r="K5" s="9" t="s">
        <v>10</v>
      </c>
      <c r="L5" s="11" t="s">
        <v>12</v>
      </c>
      <c r="M5" s="12" t="s">
        <v>13</v>
      </c>
      <c r="N5" s="12" t="s">
        <v>14</v>
      </c>
      <c r="O5" s="6" t="s">
        <v>15</v>
      </c>
      <c r="P5" s="13" t="s">
        <v>16</v>
      </c>
      <c r="Q5" s="14" t="s">
        <v>17</v>
      </c>
      <c r="R5" s="15" t="s">
        <v>18</v>
      </c>
      <c r="S5" s="16" t="s">
        <v>19</v>
      </c>
      <c r="T5" s="16" t="s">
        <v>20</v>
      </c>
      <c r="U5" s="17" t="s">
        <v>21</v>
      </c>
      <c r="V5" s="18" t="s">
        <v>22</v>
      </c>
    </row>
    <row r="6" spans="1:23" ht="15.75" customHeight="1" thickBot="1" x14ac:dyDescent="0.25">
      <c r="A6" s="107" t="s">
        <v>163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9"/>
      <c r="W6" s="135"/>
    </row>
    <row r="7" spans="1:23" ht="102" x14ac:dyDescent="0.2">
      <c r="A7" s="19" t="s">
        <v>23</v>
      </c>
      <c r="B7" s="20" t="s">
        <v>24</v>
      </c>
      <c r="C7" s="21" t="s">
        <v>25</v>
      </c>
      <c r="D7" s="22">
        <v>16000</v>
      </c>
      <c r="E7" s="23">
        <v>33000</v>
      </c>
      <c r="F7" s="22">
        <v>46000</v>
      </c>
      <c r="G7" s="24">
        <v>112000</v>
      </c>
      <c r="H7" s="25">
        <v>280000</v>
      </c>
      <c r="I7" s="24">
        <v>224000</v>
      </c>
      <c r="J7" s="26"/>
      <c r="K7" s="20"/>
      <c r="L7" s="26"/>
      <c r="M7" s="27"/>
      <c r="N7" s="28"/>
      <c r="O7" s="29">
        <f>ROUND(M7*E7,2)</f>
        <v>0</v>
      </c>
      <c r="P7" s="30">
        <f>ROUND(O7+O7*N7,2)</f>
        <v>0</v>
      </c>
      <c r="Q7" s="31">
        <f>ROUND(M7*H7,2)</f>
        <v>0</v>
      </c>
      <c r="R7" s="31">
        <f>ROUND(Q7+Q7*N7,2)</f>
        <v>0</v>
      </c>
      <c r="S7" s="30">
        <f>ROUND(M7*F7,2)</f>
        <v>0</v>
      </c>
      <c r="T7" s="30">
        <f>ROUND(S7+S7*N7,2)</f>
        <v>0</v>
      </c>
      <c r="U7" s="31">
        <f>ROUND(I7*M7,2)</f>
        <v>0</v>
      </c>
      <c r="V7" s="31">
        <f>ROUND(U7+U7*N7,2)</f>
        <v>0</v>
      </c>
    </row>
    <row r="8" spans="1:23" ht="63.75" x14ac:dyDescent="0.2">
      <c r="A8" s="32" t="s">
        <v>26</v>
      </c>
      <c r="B8" s="33" t="s">
        <v>27</v>
      </c>
      <c r="C8" s="34" t="s">
        <v>25</v>
      </c>
      <c r="D8" s="35">
        <v>250</v>
      </c>
      <c r="E8" s="36">
        <v>500</v>
      </c>
      <c r="F8" s="35">
        <v>400</v>
      </c>
      <c r="G8" s="37">
        <v>5200</v>
      </c>
      <c r="H8" s="38">
        <v>13000</v>
      </c>
      <c r="I8" s="37">
        <v>10400</v>
      </c>
      <c r="J8" s="39"/>
      <c r="K8" s="33"/>
      <c r="L8" s="39"/>
      <c r="M8" s="40"/>
      <c r="N8" s="41"/>
      <c r="O8" s="42">
        <f>ROUND(M8*E8,2)</f>
        <v>0</v>
      </c>
      <c r="P8" s="43">
        <f t="shared" ref="P8:P38" si="0">ROUND(O8+O8*N8,2)</f>
        <v>0</v>
      </c>
      <c r="Q8" s="44">
        <f>ROUND(M8*H8,2)</f>
        <v>0</v>
      </c>
      <c r="R8" s="44">
        <f t="shared" ref="R8:R38" si="1">ROUND(Q8+Q8*N8,2)</f>
        <v>0</v>
      </c>
      <c r="S8" s="43">
        <f>ROUND(M8*F8,2)</f>
        <v>0</v>
      </c>
      <c r="T8" s="43">
        <f t="shared" ref="T8:T38" si="2">ROUND(S8+S8*N8,2)</f>
        <v>0</v>
      </c>
      <c r="U8" s="44">
        <f>ROUND(I8*M8,2)</f>
        <v>0</v>
      </c>
      <c r="V8" s="44">
        <f t="shared" ref="V8:V38" si="3">ROUND(U8+U8*N8,2)</f>
        <v>0</v>
      </c>
    </row>
    <row r="9" spans="1:23" ht="114.75" x14ac:dyDescent="0.2">
      <c r="A9" s="19" t="s">
        <v>28</v>
      </c>
      <c r="B9" s="33" t="s">
        <v>29</v>
      </c>
      <c r="C9" s="34" t="s">
        <v>25</v>
      </c>
      <c r="D9" s="35">
        <v>182500</v>
      </c>
      <c r="E9" s="36">
        <v>365000</v>
      </c>
      <c r="F9" s="35">
        <v>292000</v>
      </c>
      <c r="G9" s="37">
        <v>160000</v>
      </c>
      <c r="H9" s="38">
        <v>400000</v>
      </c>
      <c r="I9" s="37">
        <v>320000</v>
      </c>
      <c r="J9" s="39"/>
      <c r="K9" s="33"/>
      <c r="L9" s="39"/>
      <c r="M9" s="40"/>
      <c r="N9" s="41"/>
      <c r="O9" s="42">
        <f>ROUND(M9*E9,2)</f>
        <v>0</v>
      </c>
      <c r="P9" s="43">
        <f t="shared" si="0"/>
        <v>0</v>
      </c>
      <c r="Q9" s="44">
        <f>ROUND(M9*H9,2)</f>
        <v>0</v>
      </c>
      <c r="R9" s="44">
        <f t="shared" si="1"/>
        <v>0</v>
      </c>
      <c r="S9" s="43">
        <f>ROUND(M9*F9,2)</f>
        <v>0</v>
      </c>
      <c r="T9" s="43">
        <f t="shared" si="2"/>
        <v>0</v>
      </c>
      <c r="U9" s="44">
        <f>ROUND(I9*M9,2)</f>
        <v>0</v>
      </c>
      <c r="V9" s="44">
        <f t="shared" si="3"/>
        <v>0</v>
      </c>
    </row>
    <row r="10" spans="1:23" ht="51" x14ac:dyDescent="0.2">
      <c r="A10" s="32" t="s">
        <v>30</v>
      </c>
      <c r="B10" s="33" t="s">
        <v>31</v>
      </c>
      <c r="C10" s="34" t="s">
        <v>25</v>
      </c>
      <c r="D10" s="35">
        <v>100</v>
      </c>
      <c r="E10" s="36">
        <v>200</v>
      </c>
      <c r="F10" s="35">
        <v>160</v>
      </c>
      <c r="G10" s="37">
        <v>320</v>
      </c>
      <c r="H10" s="38">
        <v>800</v>
      </c>
      <c r="I10" s="37">
        <v>640</v>
      </c>
      <c r="J10" s="39"/>
      <c r="K10" s="33"/>
      <c r="L10" s="39"/>
      <c r="M10" s="40"/>
      <c r="N10" s="41"/>
      <c r="O10" s="42">
        <f>ROUND(M10*E10,2)</f>
        <v>0</v>
      </c>
      <c r="P10" s="43">
        <f t="shared" si="0"/>
        <v>0</v>
      </c>
      <c r="Q10" s="44">
        <f>ROUND(M10*H10,2)</f>
        <v>0</v>
      </c>
      <c r="R10" s="44">
        <f t="shared" si="1"/>
        <v>0</v>
      </c>
      <c r="S10" s="43">
        <f>ROUND(M10*F10,2)</f>
        <v>0</v>
      </c>
      <c r="T10" s="43">
        <f t="shared" si="2"/>
        <v>0</v>
      </c>
      <c r="U10" s="44">
        <f>ROUND(I10*M10,2)</f>
        <v>0</v>
      </c>
      <c r="V10" s="44">
        <f t="shared" si="3"/>
        <v>0</v>
      </c>
    </row>
    <row r="11" spans="1:23" ht="51" x14ac:dyDescent="0.2">
      <c r="A11" s="19" t="s">
        <v>32</v>
      </c>
      <c r="B11" s="33" t="s">
        <v>33</v>
      </c>
      <c r="C11" s="34" t="s">
        <v>25</v>
      </c>
      <c r="D11" s="35">
        <v>70000</v>
      </c>
      <c r="E11" s="36">
        <v>140000</v>
      </c>
      <c r="F11" s="35">
        <v>112000</v>
      </c>
      <c r="G11" s="37">
        <v>52000</v>
      </c>
      <c r="H11" s="38">
        <v>130000</v>
      </c>
      <c r="I11" s="37">
        <v>104000</v>
      </c>
      <c r="J11" s="39"/>
      <c r="K11" s="33"/>
      <c r="L11" s="39"/>
      <c r="M11" s="40"/>
      <c r="N11" s="41"/>
      <c r="O11" s="42">
        <f>ROUND(M11*E11,2)</f>
        <v>0</v>
      </c>
      <c r="P11" s="43">
        <f t="shared" si="0"/>
        <v>0</v>
      </c>
      <c r="Q11" s="44">
        <f>ROUND(M11*H11,2)</f>
        <v>0</v>
      </c>
      <c r="R11" s="44">
        <f t="shared" si="1"/>
        <v>0</v>
      </c>
      <c r="S11" s="43">
        <f>ROUND(M11*F11,2)</f>
        <v>0</v>
      </c>
      <c r="T11" s="43">
        <f t="shared" si="2"/>
        <v>0</v>
      </c>
      <c r="U11" s="44">
        <f>ROUND(I11*M11,2)</f>
        <v>0</v>
      </c>
      <c r="V11" s="44">
        <f t="shared" si="3"/>
        <v>0</v>
      </c>
    </row>
    <row r="12" spans="1:23" ht="51" x14ac:dyDescent="0.2">
      <c r="A12" s="32" t="s">
        <v>34</v>
      </c>
      <c r="B12" s="33" t="s">
        <v>35</v>
      </c>
      <c r="C12" s="34" t="s">
        <v>25</v>
      </c>
      <c r="D12" s="35">
        <v>250</v>
      </c>
      <c r="E12" s="36">
        <v>500</v>
      </c>
      <c r="F12" s="35">
        <v>400</v>
      </c>
      <c r="G12" s="37">
        <v>7000</v>
      </c>
      <c r="H12" s="38">
        <v>17500</v>
      </c>
      <c r="I12" s="37">
        <v>14000</v>
      </c>
      <c r="J12" s="39"/>
      <c r="K12" s="33"/>
      <c r="L12" s="39"/>
      <c r="M12" s="40"/>
      <c r="N12" s="41"/>
      <c r="O12" s="42">
        <f>ROUND(M12*E12,2)</f>
        <v>0</v>
      </c>
      <c r="P12" s="43">
        <f t="shared" si="0"/>
        <v>0</v>
      </c>
      <c r="Q12" s="44">
        <f>ROUND(M12*H12,2)</f>
        <v>0</v>
      </c>
      <c r="R12" s="44">
        <f t="shared" si="1"/>
        <v>0</v>
      </c>
      <c r="S12" s="43">
        <f>ROUND(M12*F12,2)</f>
        <v>0</v>
      </c>
      <c r="T12" s="43">
        <f t="shared" si="2"/>
        <v>0</v>
      </c>
      <c r="U12" s="44">
        <f>ROUND(I12*M12,2)</f>
        <v>0</v>
      </c>
      <c r="V12" s="44">
        <f t="shared" si="3"/>
        <v>0</v>
      </c>
    </row>
    <row r="13" spans="1:23" ht="51" x14ac:dyDescent="0.2">
      <c r="A13" s="19" t="s">
        <v>36</v>
      </c>
      <c r="B13" s="33" t="s">
        <v>37</v>
      </c>
      <c r="C13" s="34" t="s">
        <v>25</v>
      </c>
      <c r="D13" s="35">
        <v>0</v>
      </c>
      <c r="E13" s="36">
        <v>0</v>
      </c>
      <c r="F13" s="35">
        <v>0</v>
      </c>
      <c r="G13" s="37">
        <v>1400</v>
      </c>
      <c r="H13" s="38">
        <v>3500</v>
      </c>
      <c r="I13" s="37">
        <v>2800</v>
      </c>
      <c r="J13" s="39"/>
      <c r="K13" s="33"/>
      <c r="L13" s="39"/>
      <c r="M13" s="40"/>
      <c r="N13" s="41"/>
      <c r="O13" s="42">
        <f>ROUND(M13*E13,2)</f>
        <v>0</v>
      </c>
      <c r="P13" s="43">
        <f t="shared" si="0"/>
        <v>0</v>
      </c>
      <c r="Q13" s="44">
        <f>ROUND(M13*H13,2)</f>
        <v>0</v>
      </c>
      <c r="R13" s="44">
        <f t="shared" si="1"/>
        <v>0</v>
      </c>
      <c r="S13" s="43">
        <f>ROUND(M13*F13,2)</f>
        <v>0</v>
      </c>
      <c r="T13" s="43">
        <f t="shared" si="2"/>
        <v>0</v>
      </c>
      <c r="U13" s="44">
        <f>ROUND(I13*M13,2)</f>
        <v>0</v>
      </c>
      <c r="V13" s="44">
        <f t="shared" si="3"/>
        <v>0</v>
      </c>
    </row>
    <row r="14" spans="1:23" ht="51" x14ac:dyDescent="0.2">
      <c r="A14" s="32" t="s">
        <v>38</v>
      </c>
      <c r="B14" s="33" t="s">
        <v>39</v>
      </c>
      <c r="C14" s="34" t="s">
        <v>25</v>
      </c>
      <c r="D14" s="35">
        <v>7250</v>
      </c>
      <c r="E14" s="36">
        <v>14500</v>
      </c>
      <c r="F14" s="35">
        <v>11600</v>
      </c>
      <c r="G14" s="37">
        <v>8000</v>
      </c>
      <c r="H14" s="38">
        <v>20000</v>
      </c>
      <c r="I14" s="37">
        <v>16000</v>
      </c>
      <c r="J14" s="39"/>
      <c r="K14" s="33"/>
      <c r="L14" s="39"/>
      <c r="M14" s="40"/>
      <c r="N14" s="41"/>
      <c r="O14" s="42">
        <f>ROUND(M14*E14,2)</f>
        <v>0</v>
      </c>
      <c r="P14" s="43">
        <f t="shared" si="0"/>
        <v>0</v>
      </c>
      <c r="Q14" s="44">
        <f>ROUND(M14*H14,2)</f>
        <v>0</v>
      </c>
      <c r="R14" s="44">
        <f t="shared" si="1"/>
        <v>0</v>
      </c>
      <c r="S14" s="43">
        <f>ROUND(M14*F14,2)</f>
        <v>0</v>
      </c>
      <c r="T14" s="43">
        <f t="shared" si="2"/>
        <v>0</v>
      </c>
      <c r="U14" s="44">
        <f>ROUND(I14*M14,2)</f>
        <v>0</v>
      </c>
      <c r="V14" s="44">
        <f t="shared" si="3"/>
        <v>0</v>
      </c>
    </row>
    <row r="15" spans="1:23" ht="127.5" x14ac:dyDescent="0.2">
      <c r="A15" s="19" t="s">
        <v>40</v>
      </c>
      <c r="B15" s="33" t="s">
        <v>41</v>
      </c>
      <c r="C15" s="34" t="s">
        <v>25</v>
      </c>
      <c r="D15" s="35">
        <v>215000</v>
      </c>
      <c r="E15" s="36">
        <v>430000</v>
      </c>
      <c r="F15" s="35">
        <v>344000</v>
      </c>
      <c r="G15" s="37">
        <v>20000</v>
      </c>
      <c r="H15" s="38">
        <v>50000</v>
      </c>
      <c r="I15" s="37">
        <v>40000</v>
      </c>
      <c r="J15" s="39"/>
      <c r="K15" s="33"/>
      <c r="L15" s="39"/>
      <c r="M15" s="40"/>
      <c r="N15" s="41"/>
      <c r="O15" s="42">
        <f>ROUND(M15*E15,2)</f>
        <v>0</v>
      </c>
      <c r="P15" s="43">
        <f t="shared" si="0"/>
        <v>0</v>
      </c>
      <c r="Q15" s="44">
        <f>ROUND(M15*H15,2)</f>
        <v>0</v>
      </c>
      <c r="R15" s="44">
        <f t="shared" si="1"/>
        <v>0</v>
      </c>
      <c r="S15" s="43">
        <f>ROUND(M15*F15,2)</f>
        <v>0</v>
      </c>
      <c r="T15" s="43">
        <f t="shared" si="2"/>
        <v>0</v>
      </c>
      <c r="U15" s="44">
        <f>ROUND(I15*M15,2)</f>
        <v>0</v>
      </c>
      <c r="V15" s="44">
        <f t="shared" si="3"/>
        <v>0</v>
      </c>
    </row>
    <row r="16" spans="1:23" ht="51" x14ac:dyDescent="0.2">
      <c r="A16" s="32" t="s">
        <v>42</v>
      </c>
      <c r="B16" s="33" t="s">
        <v>43</v>
      </c>
      <c r="C16" s="34" t="s">
        <v>25</v>
      </c>
      <c r="D16" s="35">
        <v>750</v>
      </c>
      <c r="E16" s="36">
        <v>1500</v>
      </c>
      <c r="F16" s="35">
        <v>1200</v>
      </c>
      <c r="G16" s="37">
        <v>25200</v>
      </c>
      <c r="H16" s="38">
        <v>63000</v>
      </c>
      <c r="I16" s="37">
        <v>50400</v>
      </c>
      <c r="J16" s="39"/>
      <c r="K16" s="33"/>
      <c r="L16" s="39"/>
      <c r="M16" s="40"/>
      <c r="N16" s="41"/>
      <c r="O16" s="42">
        <f>ROUND(M16*E16,2)</f>
        <v>0</v>
      </c>
      <c r="P16" s="43">
        <f t="shared" si="0"/>
        <v>0</v>
      </c>
      <c r="Q16" s="44">
        <f>ROUND(M16*H16,2)</f>
        <v>0</v>
      </c>
      <c r="R16" s="44">
        <f t="shared" si="1"/>
        <v>0</v>
      </c>
      <c r="S16" s="43">
        <f>ROUND(M16*F16,2)</f>
        <v>0</v>
      </c>
      <c r="T16" s="43">
        <f t="shared" si="2"/>
        <v>0</v>
      </c>
      <c r="U16" s="44">
        <f>ROUND(I16*M16,2)</f>
        <v>0</v>
      </c>
      <c r="V16" s="44">
        <f t="shared" si="3"/>
        <v>0</v>
      </c>
    </row>
    <row r="17" spans="1:22" ht="102" x14ac:dyDescent="0.2">
      <c r="A17" s="19" t="s">
        <v>44</v>
      </c>
      <c r="B17" s="33" t="s">
        <v>158</v>
      </c>
      <c r="C17" s="34" t="s">
        <v>25</v>
      </c>
      <c r="D17" s="35">
        <v>325</v>
      </c>
      <c r="E17" s="36">
        <v>650</v>
      </c>
      <c r="F17" s="35">
        <v>520</v>
      </c>
      <c r="G17" s="37">
        <v>1680</v>
      </c>
      <c r="H17" s="38">
        <v>4200</v>
      </c>
      <c r="I17" s="37">
        <v>3360</v>
      </c>
      <c r="J17" s="39"/>
      <c r="K17" s="33"/>
      <c r="L17" s="39"/>
      <c r="M17" s="40"/>
      <c r="N17" s="41"/>
      <c r="O17" s="42">
        <f>ROUND(M17*E17,2)</f>
        <v>0</v>
      </c>
      <c r="P17" s="43">
        <f t="shared" si="0"/>
        <v>0</v>
      </c>
      <c r="Q17" s="44">
        <f>ROUND(M17*H17,2)</f>
        <v>0</v>
      </c>
      <c r="R17" s="44">
        <f t="shared" si="1"/>
        <v>0</v>
      </c>
      <c r="S17" s="43">
        <f>ROUND(M17*F17,2)</f>
        <v>0</v>
      </c>
      <c r="T17" s="43">
        <f t="shared" si="2"/>
        <v>0</v>
      </c>
      <c r="U17" s="44">
        <f>ROUND(I17*M17,2)</f>
        <v>0</v>
      </c>
      <c r="V17" s="44">
        <f t="shared" si="3"/>
        <v>0</v>
      </c>
    </row>
    <row r="18" spans="1:22" ht="102" x14ac:dyDescent="0.2">
      <c r="A18" s="32" t="s">
        <v>45</v>
      </c>
      <c r="B18" s="33" t="s">
        <v>46</v>
      </c>
      <c r="C18" s="34" t="s">
        <v>25</v>
      </c>
      <c r="D18" s="35">
        <v>0</v>
      </c>
      <c r="E18" s="36">
        <v>0</v>
      </c>
      <c r="F18" s="35">
        <v>0</v>
      </c>
      <c r="G18" s="37">
        <v>4800</v>
      </c>
      <c r="H18" s="38">
        <v>12000</v>
      </c>
      <c r="I18" s="37">
        <v>9600</v>
      </c>
      <c r="J18" s="39"/>
      <c r="K18" s="33"/>
      <c r="L18" s="39"/>
      <c r="M18" s="40"/>
      <c r="N18" s="41"/>
      <c r="O18" s="42">
        <f>ROUND(M18*E18,2)</f>
        <v>0</v>
      </c>
      <c r="P18" s="43">
        <f t="shared" si="0"/>
        <v>0</v>
      </c>
      <c r="Q18" s="44">
        <f>ROUND(M18*H18,2)</f>
        <v>0</v>
      </c>
      <c r="R18" s="44">
        <f t="shared" si="1"/>
        <v>0</v>
      </c>
      <c r="S18" s="43">
        <f>ROUND(M18*F18,2)</f>
        <v>0</v>
      </c>
      <c r="T18" s="43">
        <f t="shared" si="2"/>
        <v>0</v>
      </c>
      <c r="U18" s="44">
        <f>ROUND(I18*M18,2)</f>
        <v>0</v>
      </c>
      <c r="V18" s="44">
        <f t="shared" si="3"/>
        <v>0</v>
      </c>
    </row>
    <row r="19" spans="1:22" ht="63.75" x14ac:dyDescent="0.2">
      <c r="A19" s="19" t="s">
        <v>47</v>
      </c>
      <c r="B19" s="33" t="s">
        <v>48</v>
      </c>
      <c r="C19" s="34" t="s">
        <v>25</v>
      </c>
      <c r="D19" s="35">
        <v>16000</v>
      </c>
      <c r="E19" s="36">
        <v>32000</v>
      </c>
      <c r="F19" s="35">
        <v>25600</v>
      </c>
      <c r="G19" s="37">
        <v>14000</v>
      </c>
      <c r="H19" s="38">
        <v>35000</v>
      </c>
      <c r="I19" s="37">
        <v>28000</v>
      </c>
      <c r="J19" s="39"/>
      <c r="K19" s="33"/>
      <c r="L19" s="39"/>
      <c r="M19" s="40"/>
      <c r="N19" s="41"/>
      <c r="O19" s="42">
        <f>ROUND(M19*E19,2)</f>
        <v>0</v>
      </c>
      <c r="P19" s="43">
        <f t="shared" si="0"/>
        <v>0</v>
      </c>
      <c r="Q19" s="44">
        <f>ROUND(M19*H19,2)</f>
        <v>0</v>
      </c>
      <c r="R19" s="44">
        <f t="shared" si="1"/>
        <v>0</v>
      </c>
      <c r="S19" s="43">
        <f>ROUND(M19*F19,2)</f>
        <v>0</v>
      </c>
      <c r="T19" s="43">
        <f t="shared" si="2"/>
        <v>0</v>
      </c>
      <c r="U19" s="44">
        <f>ROUND(I19*M19,2)</f>
        <v>0</v>
      </c>
      <c r="V19" s="44">
        <f t="shared" si="3"/>
        <v>0</v>
      </c>
    </row>
    <row r="20" spans="1:22" x14ac:dyDescent="0.2">
      <c r="A20" s="32" t="s">
        <v>49</v>
      </c>
      <c r="B20" s="33" t="s">
        <v>50</v>
      </c>
      <c r="C20" s="34" t="s">
        <v>25</v>
      </c>
      <c r="D20" s="35">
        <v>0</v>
      </c>
      <c r="E20" s="36">
        <v>0</v>
      </c>
      <c r="F20" s="35">
        <v>0</v>
      </c>
      <c r="G20" s="37">
        <v>8000</v>
      </c>
      <c r="H20" s="38">
        <v>20000</v>
      </c>
      <c r="I20" s="37">
        <v>16000</v>
      </c>
      <c r="J20" s="39"/>
      <c r="K20" s="33"/>
      <c r="L20" s="39"/>
      <c r="M20" s="40"/>
      <c r="N20" s="41"/>
      <c r="O20" s="42">
        <f>ROUND(M20*E20,2)</f>
        <v>0</v>
      </c>
      <c r="P20" s="43">
        <f t="shared" si="0"/>
        <v>0</v>
      </c>
      <c r="Q20" s="44">
        <f>ROUND(M20*H20,2)</f>
        <v>0</v>
      </c>
      <c r="R20" s="44">
        <f t="shared" si="1"/>
        <v>0</v>
      </c>
      <c r="S20" s="43">
        <f>ROUND(M20*F20,2)</f>
        <v>0</v>
      </c>
      <c r="T20" s="43">
        <f t="shared" si="2"/>
        <v>0</v>
      </c>
      <c r="U20" s="44">
        <f>ROUND(I20*M20,2)</f>
        <v>0</v>
      </c>
      <c r="V20" s="44">
        <f t="shared" si="3"/>
        <v>0</v>
      </c>
    </row>
    <row r="21" spans="1:22" ht="63.75" x14ac:dyDescent="0.2">
      <c r="A21" s="19" t="s">
        <v>51</v>
      </c>
      <c r="B21" s="33" t="s">
        <v>52</v>
      </c>
      <c r="C21" s="34" t="s">
        <v>25</v>
      </c>
      <c r="D21" s="35">
        <v>650</v>
      </c>
      <c r="E21" s="36">
        <v>1300</v>
      </c>
      <c r="F21" s="35">
        <v>1040</v>
      </c>
      <c r="G21" s="37">
        <v>700</v>
      </c>
      <c r="H21" s="38">
        <v>1750</v>
      </c>
      <c r="I21" s="37">
        <v>1400</v>
      </c>
      <c r="J21" s="39"/>
      <c r="K21" s="33"/>
      <c r="L21" s="39"/>
      <c r="M21" s="40"/>
      <c r="N21" s="41"/>
      <c r="O21" s="42">
        <f>ROUND(M21*E21,2)</f>
        <v>0</v>
      </c>
      <c r="P21" s="43">
        <f t="shared" si="0"/>
        <v>0</v>
      </c>
      <c r="Q21" s="44">
        <f>ROUND(M21*H21,2)</f>
        <v>0</v>
      </c>
      <c r="R21" s="44">
        <f t="shared" si="1"/>
        <v>0</v>
      </c>
      <c r="S21" s="43">
        <f>ROUND(M21*F21,2)</f>
        <v>0</v>
      </c>
      <c r="T21" s="43">
        <f t="shared" si="2"/>
        <v>0</v>
      </c>
      <c r="U21" s="44">
        <f>ROUND(I21*M21,2)</f>
        <v>0</v>
      </c>
      <c r="V21" s="44">
        <f t="shared" si="3"/>
        <v>0</v>
      </c>
    </row>
    <row r="22" spans="1:22" ht="38.25" x14ac:dyDescent="0.2">
      <c r="A22" s="32" t="s">
        <v>53</v>
      </c>
      <c r="B22" s="33" t="s">
        <v>160</v>
      </c>
      <c r="C22" s="34" t="s">
        <v>25</v>
      </c>
      <c r="D22" s="35">
        <v>100</v>
      </c>
      <c r="E22" s="36">
        <v>200</v>
      </c>
      <c r="F22" s="35">
        <v>160</v>
      </c>
      <c r="G22" s="37">
        <v>1200</v>
      </c>
      <c r="H22" s="38">
        <v>3000</v>
      </c>
      <c r="I22" s="37">
        <v>2400</v>
      </c>
      <c r="J22" s="39"/>
      <c r="K22" s="33"/>
      <c r="L22" s="39"/>
      <c r="M22" s="40"/>
      <c r="N22" s="41"/>
      <c r="O22" s="42">
        <f>ROUND(M22*E22,2)</f>
        <v>0</v>
      </c>
      <c r="P22" s="43">
        <f t="shared" si="0"/>
        <v>0</v>
      </c>
      <c r="Q22" s="44">
        <f>ROUND(M22*H22,2)</f>
        <v>0</v>
      </c>
      <c r="R22" s="44">
        <f t="shared" si="1"/>
        <v>0</v>
      </c>
      <c r="S22" s="43">
        <f>ROUND(M22*F22,2)</f>
        <v>0</v>
      </c>
      <c r="T22" s="43">
        <f t="shared" si="2"/>
        <v>0</v>
      </c>
      <c r="U22" s="44">
        <f>ROUND(I22*M22,2)</f>
        <v>0</v>
      </c>
      <c r="V22" s="44">
        <f t="shared" si="3"/>
        <v>0</v>
      </c>
    </row>
    <row r="23" spans="1:22" ht="38.25" x14ac:dyDescent="0.2">
      <c r="A23" s="19" t="s">
        <v>54</v>
      </c>
      <c r="B23" s="33" t="s">
        <v>159</v>
      </c>
      <c r="C23" s="34" t="s">
        <v>25</v>
      </c>
      <c r="D23" s="35">
        <v>100</v>
      </c>
      <c r="E23" s="36">
        <v>200</v>
      </c>
      <c r="F23" s="35">
        <v>160</v>
      </c>
      <c r="G23" s="37">
        <v>320</v>
      </c>
      <c r="H23" s="38">
        <v>800</v>
      </c>
      <c r="I23" s="37">
        <v>640</v>
      </c>
      <c r="J23" s="39"/>
      <c r="K23" s="33"/>
      <c r="L23" s="39"/>
      <c r="M23" s="40"/>
      <c r="N23" s="41"/>
      <c r="O23" s="42">
        <f>ROUND(M23*E23,2)</f>
        <v>0</v>
      </c>
      <c r="P23" s="43">
        <f t="shared" si="0"/>
        <v>0</v>
      </c>
      <c r="Q23" s="44">
        <f>ROUND(M23*H23,2)</f>
        <v>0</v>
      </c>
      <c r="R23" s="44">
        <f t="shared" si="1"/>
        <v>0</v>
      </c>
      <c r="S23" s="43">
        <f>ROUND(M23*F23,2)</f>
        <v>0</v>
      </c>
      <c r="T23" s="43">
        <f t="shared" si="2"/>
        <v>0</v>
      </c>
      <c r="U23" s="44">
        <f>ROUND(I23*M23,2)</f>
        <v>0</v>
      </c>
      <c r="V23" s="44">
        <f t="shared" si="3"/>
        <v>0</v>
      </c>
    </row>
    <row r="24" spans="1:22" x14ac:dyDescent="0.2">
      <c r="A24" s="32" t="s">
        <v>55</v>
      </c>
      <c r="B24" s="33" t="s">
        <v>56</v>
      </c>
      <c r="C24" s="34" t="s">
        <v>25</v>
      </c>
      <c r="D24" s="35">
        <v>15000</v>
      </c>
      <c r="E24" s="36">
        <v>30000</v>
      </c>
      <c r="F24" s="35">
        <v>24000</v>
      </c>
      <c r="G24" s="37">
        <v>8400</v>
      </c>
      <c r="H24" s="38">
        <v>21000</v>
      </c>
      <c r="I24" s="37">
        <v>16800</v>
      </c>
      <c r="J24" s="39"/>
      <c r="K24" s="33"/>
      <c r="L24" s="39"/>
      <c r="M24" s="40"/>
      <c r="N24" s="41"/>
      <c r="O24" s="42">
        <f>ROUND(M24*E24,2)</f>
        <v>0</v>
      </c>
      <c r="P24" s="43">
        <f t="shared" si="0"/>
        <v>0</v>
      </c>
      <c r="Q24" s="44">
        <f>ROUND(M24*H24,2)</f>
        <v>0</v>
      </c>
      <c r="R24" s="44">
        <f t="shared" si="1"/>
        <v>0</v>
      </c>
      <c r="S24" s="43">
        <f>ROUND(M24*F24,2)</f>
        <v>0</v>
      </c>
      <c r="T24" s="43">
        <f t="shared" si="2"/>
        <v>0</v>
      </c>
      <c r="U24" s="44">
        <f>ROUND(I24*M24,2)</f>
        <v>0</v>
      </c>
      <c r="V24" s="44">
        <f t="shared" si="3"/>
        <v>0</v>
      </c>
    </row>
    <row r="25" spans="1:22" ht="25.5" x14ac:dyDescent="0.2">
      <c r="A25" s="19" t="s">
        <v>57</v>
      </c>
      <c r="B25" s="33" t="s">
        <v>58</v>
      </c>
      <c r="C25" s="34" t="s">
        <v>25</v>
      </c>
      <c r="D25" s="35">
        <v>60000</v>
      </c>
      <c r="E25" s="36">
        <v>120000</v>
      </c>
      <c r="F25" s="35">
        <v>96000</v>
      </c>
      <c r="G25" s="37">
        <v>84000</v>
      </c>
      <c r="H25" s="38">
        <v>210000</v>
      </c>
      <c r="I25" s="37">
        <v>168000</v>
      </c>
      <c r="J25" s="39"/>
      <c r="K25" s="33"/>
      <c r="L25" s="39"/>
      <c r="M25" s="40"/>
      <c r="N25" s="41"/>
      <c r="O25" s="42">
        <f>ROUND(M25*E25,2)</f>
        <v>0</v>
      </c>
      <c r="P25" s="43">
        <f t="shared" si="0"/>
        <v>0</v>
      </c>
      <c r="Q25" s="44">
        <f>ROUND(M25*H25,2)</f>
        <v>0</v>
      </c>
      <c r="R25" s="44">
        <f t="shared" si="1"/>
        <v>0</v>
      </c>
      <c r="S25" s="43">
        <f>ROUND(M25*F25,2)</f>
        <v>0</v>
      </c>
      <c r="T25" s="43">
        <f t="shared" si="2"/>
        <v>0</v>
      </c>
      <c r="U25" s="44">
        <f>ROUND(I25*M25,2)</f>
        <v>0</v>
      </c>
      <c r="V25" s="44">
        <f t="shared" si="3"/>
        <v>0</v>
      </c>
    </row>
    <row r="26" spans="1:22" x14ac:dyDescent="0.2">
      <c r="A26" s="32" t="s">
        <v>59</v>
      </c>
      <c r="B26" s="33" t="s">
        <v>60</v>
      </c>
      <c r="C26" s="34" t="s">
        <v>25</v>
      </c>
      <c r="D26" s="35">
        <v>1500</v>
      </c>
      <c r="E26" s="36">
        <v>3000</v>
      </c>
      <c r="F26" s="35">
        <v>2400</v>
      </c>
      <c r="G26" s="37">
        <v>1200</v>
      </c>
      <c r="H26" s="38">
        <v>3000</v>
      </c>
      <c r="I26" s="37">
        <v>2400</v>
      </c>
      <c r="J26" s="39"/>
      <c r="K26" s="33"/>
      <c r="L26" s="39"/>
      <c r="M26" s="40"/>
      <c r="N26" s="41"/>
      <c r="O26" s="42">
        <f>ROUND(M26*E26,2)</f>
        <v>0</v>
      </c>
      <c r="P26" s="43">
        <f t="shared" si="0"/>
        <v>0</v>
      </c>
      <c r="Q26" s="44">
        <f>ROUND(M26*H26,2)</f>
        <v>0</v>
      </c>
      <c r="R26" s="44">
        <f t="shared" si="1"/>
        <v>0</v>
      </c>
      <c r="S26" s="43">
        <f>ROUND(M26*F26,2)</f>
        <v>0</v>
      </c>
      <c r="T26" s="43">
        <f t="shared" si="2"/>
        <v>0</v>
      </c>
      <c r="U26" s="44">
        <f>ROUND(I26*M26,2)</f>
        <v>0</v>
      </c>
      <c r="V26" s="44">
        <f t="shared" si="3"/>
        <v>0</v>
      </c>
    </row>
    <row r="27" spans="1:22" ht="102" x14ac:dyDescent="0.2">
      <c r="A27" s="19" t="s">
        <v>61</v>
      </c>
      <c r="B27" s="33" t="s">
        <v>62</v>
      </c>
      <c r="C27" s="34" t="s">
        <v>25</v>
      </c>
      <c r="D27" s="35">
        <v>160000</v>
      </c>
      <c r="E27" s="36">
        <v>320000</v>
      </c>
      <c r="F27" s="35">
        <v>256000</v>
      </c>
      <c r="G27" s="37">
        <v>92000</v>
      </c>
      <c r="H27" s="38">
        <v>230000</v>
      </c>
      <c r="I27" s="37">
        <v>184000</v>
      </c>
      <c r="J27" s="39"/>
      <c r="K27" s="33"/>
      <c r="L27" s="39"/>
      <c r="M27" s="40"/>
      <c r="N27" s="41"/>
      <c r="O27" s="42">
        <f>ROUND(M27*E27,2)</f>
        <v>0</v>
      </c>
      <c r="P27" s="43">
        <f t="shared" si="0"/>
        <v>0</v>
      </c>
      <c r="Q27" s="44">
        <f>ROUND(M27*H27,2)</f>
        <v>0</v>
      </c>
      <c r="R27" s="44">
        <f t="shared" si="1"/>
        <v>0</v>
      </c>
      <c r="S27" s="43">
        <f>ROUND(M27*F27,2)</f>
        <v>0</v>
      </c>
      <c r="T27" s="43">
        <f t="shared" si="2"/>
        <v>0</v>
      </c>
      <c r="U27" s="44">
        <f>ROUND(I27*M27,2)</f>
        <v>0</v>
      </c>
      <c r="V27" s="44">
        <f t="shared" si="3"/>
        <v>0</v>
      </c>
    </row>
    <row r="28" spans="1:22" ht="38.25" x14ac:dyDescent="0.2">
      <c r="A28" s="32" t="s">
        <v>63</v>
      </c>
      <c r="B28" s="33" t="s">
        <v>64</v>
      </c>
      <c r="C28" s="34" t="s">
        <v>25</v>
      </c>
      <c r="D28" s="35">
        <v>10000</v>
      </c>
      <c r="E28" s="36">
        <v>20000</v>
      </c>
      <c r="F28" s="35">
        <v>16000</v>
      </c>
      <c r="G28" s="37">
        <v>62000</v>
      </c>
      <c r="H28" s="38">
        <v>155000</v>
      </c>
      <c r="I28" s="37">
        <v>124000</v>
      </c>
      <c r="J28" s="39"/>
      <c r="K28" s="33"/>
      <c r="L28" s="39"/>
      <c r="M28" s="40"/>
      <c r="N28" s="41"/>
      <c r="O28" s="42">
        <f>ROUND(M28*E28,2)</f>
        <v>0</v>
      </c>
      <c r="P28" s="43">
        <f t="shared" si="0"/>
        <v>0</v>
      </c>
      <c r="Q28" s="44">
        <f>ROUND(M28*H28,2)</f>
        <v>0</v>
      </c>
      <c r="R28" s="44">
        <f t="shared" si="1"/>
        <v>0</v>
      </c>
      <c r="S28" s="43">
        <f>ROUND(M28*F28,2)</f>
        <v>0</v>
      </c>
      <c r="T28" s="43">
        <f t="shared" si="2"/>
        <v>0</v>
      </c>
      <c r="U28" s="44">
        <f>ROUND(I28*M28,2)</f>
        <v>0</v>
      </c>
      <c r="V28" s="44">
        <f t="shared" si="3"/>
        <v>0</v>
      </c>
    </row>
    <row r="29" spans="1:22" ht="25.5" x14ac:dyDescent="0.2">
      <c r="A29" s="19" t="s">
        <v>65</v>
      </c>
      <c r="B29" s="33" t="s">
        <v>66</v>
      </c>
      <c r="C29" s="34" t="s">
        <v>25</v>
      </c>
      <c r="D29" s="35">
        <v>400</v>
      </c>
      <c r="E29" s="36">
        <v>800</v>
      </c>
      <c r="F29" s="35">
        <v>640</v>
      </c>
      <c r="G29" s="37">
        <v>34000</v>
      </c>
      <c r="H29" s="38">
        <v>85000</v>
      </c>
      <c r="I29" s="37">
        <v>68000</v>
      </c>
      <c r="J29" s="39"/>
      <c r="K29" s="33"/>
      <c r="L29" s="39"/>
      <c r="M29" s="40"/>
      <c r="N29" s="41"/>
      <c r="O29" s="42">
        <f>ROUND(M29*E29,2)</f>
        <v>0</v>
      </c>
      <c r="P29" s="43">
        <f t="shared" si="0"/>
        <v>0</v>
      </c>
      <c r="Q29" s="44">
        <f>ROUND(M29*H29,2)</f>
        <v>0</v>
      </c>
      <c r="R29" s="44">
        <f t="shared" si="1"/>
        <v>0</v>
      </c>
      <c r="S29" s="43">
        <f>ROUND(M29*F29,2)</f>
        <v>0</v>
      </c>
      <c r="T29" s="43">
        <f t="shared" si="2"/>
        <v>0</v>
      </c>
      <c r="U29" s="44">
        <f>ROUND(I29*M29,2)</f>
        <v>0</v>
      </c>
      <c r="V29" s="44">
        <f t="shared" si="3"/>
        <v>0</v>
      </c>
    </row>
    <row r="30" spans="1:22" ht="38.25" x14ac:dyDescent="0.2">
      <c r="A30" s="32" t="s">
        <v>67</v>
      </c>
      <c r="B30" s="33" t="s">
        <v>68</v>
      </c>
      <c r="C30" s="34" t="s">
        <v>25</v>
      </c>
      <c r="D30" s="35">
        <v>1800</v>
      </c>
      <c r="E30" s="36">
        <v>3600</v>
      </c>
      <c r="F30" s="35">
        <v>2880</v>
      </c>
      <c r="G30" s="37">
        <v>1720</v>
      </c>
      <c r="H30" s="38">
        <v>4300</v>
      </c>
      <c r="I30" s="37">
        <v>3440</v>
      </c>
      <c r="J30" s="39"/>
      <c r="K30" s="33"/>
      <c r="L30" s="39"/>
      <c r="M30" s="40"/>
      <c r="N30" s="41"/>
      <c r="O30" s="42">
        <f>ROUND(M30*E30,2)</f>
        <v>0</v>
      </c>
      <c r="P30" s="43">
        <f t="shared" si="0"/>
        <v>0</v>
      </c>
      <c r="Q30" s="44">
        <f>ROUND(M30*H30,2)</f>
        <v>0</v>
      </c>
      <c r="R30" s="44">
        <f t="shared" si="1"/>
        <v>0</v>
      </c>
      <c r="S30" s="43">
        <f>ROUND(M30*F30,2)</f>
        <v>0</v>
      </c>
      <c r="T30" s="43">
        <f t="shared" si="2"/>
        <v>0</v>
      </c>
      <c r="U30" s="44">
        <f>ROUND(I30*M30,2)</f>
        <v>0</v>
      </c>
      <c r="V30" s="44">
        <f t="shared" si="3"/>
        <v>0</v>
      </c>
    </row>
    <row r="31" spans="1:22" ht="25.5" x14ac:dyDescent="0.2">
      <c r="A31" s="19" t="s">
        <v>69</v>
      </c>
      <c r="B31" s="33" t="s">
        <v>70</v>
      </c>
      <c r="C31" s="34" t="s">
        <v>25</v>
      </c>
      <c r="D31" s="35">
        <v>40</v>
      </c>
      <c r="E31" s="36">
        <v>80</v>
      </c>
      <c r="F31" s="35">
        <v>64</v>
      </c>
      <c r="G31" s="37">
        <v>10</v>
      </c>
      <c r="H31" s="38">
        <v>80</v>
      </c>
      <c r="I31" s="37">
        <v>64</v>
      </c>
      <c r="J31" s="39"/>
      <c r="K31" s="33"/>
      <c r="L31" s="39"/>
      <c r="M31" s="40"/>
      <c r="N31" s="41"/>
      <c r="O31" s="42">
        <f>ROUND(M31*E31,2)</f>
        <v>0</v>
      </c>
      <c r="P31" s="43">
        <f t="shared" si="0"/>
        <v>0</v>
      </c>
      <c r="Q31" s="44">
        <f>ROUND(M31*H31,2)</f>
        <v>0</v>
      </c>
      <c r="R31" s="44">
        <f t="shared" si="1"/>
        <v>0</v>
      </c>
      <c r="S31" s="43">
        <f>ROUND(M31*F31,2)</f>
        <v>0</v>
      </c>
      <c r="T31" s="43">
        <f t="shared" si="2"/>
        <v>0</v>
      </c>
      <c r="U31" s="44">
        <f>ROUND(I31*M31,2)</f>
        <v>0</v>
      </c>
      <c r="V31" s="44">
        <f t="shared" si="3"/>
        <v>0</v>
      </c>
    </row>
    <row r="32" spans="1:22" x14ac:dyDescent="0.2">
      <c r="A32" s="32" t="s">
        <v>71</v>
      </c>
      <c r="B32" s="33" t="s">
        <v>72</v>
      </c>
      <c r="C32" s="34" t="s">
        <v>25</v>
      </c>
      <c r="D32" s="35">
        <v>5</v>
      </c>
      <c r="E32" s="36">
        <v>10</v>
      </c>
      <c r="F32" s="35">
        <v>8</v>
      </c>
      <c r="G32" s="37">
        <v>0</v>
      </c>
      <c r="H32" s="38">
        <v>0</v>
      </c>
      <c r="I32" s="37">
        <v>0</v>
      </c>
      <c r="J32" s="39"/>
      <c r="K32" s="33"/>
      <c r="L32" s="39"/>
      <c r="M32" s="40"/>
      <c r="N32" s="41"/>
      <c r="O32" s="42">
        <f>ROUND(M32*E32,2)</f>
        <v>0</v>
      </c>
      <c r="P32" s="43">
        <f t="shared" si="0"/>
        <v>0</v>
      </c>
      <c r="Q32" s="44">
        <f>ROUND(M32*H32,2)</f>
        <v>0</v>
      </c>
      <c r="R32" s="44">
        <f t="shared" si="1"/>
        <v>0</v>
      </c>
      <c r="S32" s="43">
        <f>ROUND(M32*F32,2)</f>
        <v>0</v>
      </c>
      <c r="T32" s="43">
        <f t="shared" si="2"/>
        <v>0</v>
      </c>
      <c r="U32" s="44">
        <f>ROUND(I32*M32,2)</f>
        <v>0</v>
      </c>
      <c r="V32" s="44">
        <f t="shared" si="3"/>
        <v>0</v>
      </c>
    </row>
    <row r="33" spans="1:23" ht="25.5" x14ac:dyDescent="0.2">
      <c r="A33" s="19" t="s">
        <v>73</v>
      </c>
      <c r="B33" s="33" t="s">
        <v>74</v>
      </c>
      <c r="C33" s="34" t="s">
        <v>25</v>
      </c>
      <c r="D33" s="35">
        <v>0</v>
      </c>
      <c r="E33" s="36">
        <v>0</v>
      </c>
      <c r="F33" s="35">
        <v>0</v>
      </c>
      <c r="G33" s="37">
        <v>8400</v>
      </c>
      <c r="H33" s="38">
        <v>21000</v>
      </c>
      <c r="I33" s="37">
        <v>16800</v>
      </c>
      <c r="J33" s="39"/>
      <c r="K33" s="33"/>
      <c r="L33" s="39"/>
      <c r="M33" s="40"/>
      <c r="N33" s="41"/>
      <c r="O33" s="42">
        <f>ROUND(M33*E33,2)</f>
        <v>0</v>
      </c>
      <c r="P33" s="43">
        <f t="shared" si="0"/>
        <v>0</v>
      </c>
      <c r="Q33" s="44">
        <f>ROUND(M33*H33,2)</f>
        <v>0</v>
      </c>
      <c r="R33" s="44">
        <f t="shared" si="1"/>
        <v>0</v>
      </c>
      <c r="S33" s="43">
        <f>ROUND(M33*F33,2)</f>
        <v>0</v>
      </c>
      <c r="T33" s="43">
        <f t="shared" si="2"/>
        <v>0</v>
      </c>
      <c r="U33" s="44">
        <f>ROUND(I33*M33,2)</f>
        <v>0</v>
      </c>
      <c r="V33" s="44">
        <f t="shared" si="3"/>
        <v>0</v>
      </c>
    </row>
    <row r="34" spans="1:23" ht="25.5" x14ac:dyDescent="0.2">
      <c r="A34" s="32" t="s">
        <v>75</v>
      </c>
      <c r="B34" s="33" t="s">
        <v>76</v>
      </c>
      <c r="C34" s="34" t="s">
        <v>25</v>
      </c>
      <c r="D34" s="35">
        <v>0</v>
      </c>
      <c r="E34" s="36">
        <v>0</v>
      </c>
      <c r="F34" s="35">
        <v>0</v>
      </c>
      <c r="G34" s="37">
        <v>16000</v>
      </c>
      <c r="H34" s="38">
        <v>40000</v>
      </c>
      <c r="I34" s="37">
        <v>32000</v>
      </c>
      <c r="J34" s="39"/>
      <c r="K34" s="33"/>
      <c r="L34" s="39"/>
      <c r="M34" s="40"/>
      <c r="N34" s="41"/>
      <c r="O34" s="42">
        <f>ROUND(M34*E34,2)</f>
        <v>0</v>
      </c>
      <c r="P34" s="43">
        <f t="shared" si="0"/>
        <v>0</v>
      </c>
      <c r="Q34" s="44">
        <f>ROUND(M34*H34,2)</f>
        <v>0</v>
      </c>
      <c r="R34" s="44">
        <f t="shared" si="1"/>
        <v>0</v>
      </c>
      <c r="S34" s="43">
        <f>ROUND(M34*F34,2)</f>
        <v>0</v>
      </c>
      <c r="T34" s="43">
        <f t="shared" si="2"/>
        <v>0</v>
      </c>
      <c r="U34" s="44">
        <f>ROUND(I34*M34,2)</f>
        <v>0</v>
      </c>
      <c r="V34" s="44">
        <f t="shared" si="3"/>
        <v>0</v>
      </c>
    </row>
    <row r="35" spans="1:23" ht="25.5" x14ac:dyDescent="0.2">
      <c r="A35" s="19" t="s">
        <v>77</v>
      </c>
      <c r="B35" s="33" t="s">
        <v>78</v>
      </c>
      <c r="C35" s="34" t="s">
        <v>25</v>
      </c>
      <c r="D35" s="35">
        <v>3000</v>
      </c>
      <c r="E35" s="36">
        <v>6000</v>
      </c>
      <c r="F35" s="35">
        <v>4800</v>
      </c>
      <c r="G35" s="37">
        <v>6000</v>
      </c>
      <c r="H35" s="38">
        <v>15000</v>
      </c>
      <c r="I35" s="37">
        <v>12000</v>
      </c>
      <c r="J35" s="39"/>
      <c r="K35" s="33"/>
      <c r="L35" s="39"/>
      <c r="M35" s="40"/>
      <c r="N35" s="41"/>
      <c r="O35" s="42">
        <f>ROUND(M35*E35,2)</f>
        <v>0</v>
      </c>
      <c r="P35" s="43">
        <f t="shared" si="0"/>
        <v>0</v>
      </c>
      <c r="Q35" s="44">
        <f>ROUND(M35*H35,2)</f>
        <v>0</v>
      </c>
      <c r="R35" s="44">
        <f t="shared" si="1"/>
        <v>0</v>
      </c>
      <c r="S35" s="43">
        <f>ROUND(M35*F35,2)</f>
        <v>0</v>
      </c>
      <c r="T35" s="43">
        <f t="shared" si="2"/>
        <v>0</v>
      </c>
      <c r="U35" s="44">
        <f>ROUND(I35*M35,2)</f>
        <v>0</v>
      </c>
      <c r="V35" s="44">
        <f t="shared" si="3"/>
        <v>0</v>
      </c>
    </row>
    <row r="36" spans="1:23" x14ac:dyDescent="0.2">
      <c r="A36" s="32" t="s">
        <v>79</v>
      </c>
      <c r="B36" s="33" t="s">
        <v>80</v>
      </c>
      <c r="C36" s="34" t="s">
        <v>25</v>
      </c>
      <c r="D36" s="35">
        <v>0</v>
      </c>
      <c r="E36" s="36">
        <v>0</v>
      </c>
      <c r="F36" s="35">
        <v>0</v>
      </c>
      <c r="G36" s="37">
        <v>4000</v>
      </c>
      <c r="H36" s="38">
        <v>10000</v>
      </c>
      <c r="I36" s="37">
        <v>8000</v>
      </c>
      <c r="J36" s="39"/>
      <c r="K36" s="33"/>
      <c r="L36" s="39"/>
      <c r="M36" s="40"/>
      <c r="N36" s="41"/>
      <c r="O36" s="42">
        <f>ROUND(M36*E36,2)</f>
        <v>0</v>
      </c>
      <c r="P36" s="43">
        <f t="shared" si="0"/>
        <v>0</v>
      </c>
      <c r="Q36" s="44">
        <f>ROUND(M36*H36,2)</f>
        <v>0</v>
      </c>
      <c r="R36" s="44">
        <f t="shared" si="1"/>
        <v>0</v>
      </c>
      <c r="S36" s="43">
        <f>ROUND(M36*F36,2)</f>
        <v>0</v>
      </c>
      <c r="T36" s="43">
        <f t="shared" si="2"/>
        <v>0</v>
      </c>
      <c r="U36" s="44">
        <f>ROUND(I36*M36,2)</f>
        <v>0</v>
      </c>
      <c r="V36" s="44">
        <f t="shared" si="3"/>
        <v>0</v>
      </c>
    </row>
    <row r="37" spans="1:23" x14ac:dyDescent="0.2">
      <c r="A37" s="19" t="s">
        <v>81</v>
      </c>
      <c r="B37" s="33" t="s">
        <v>82</v>
      </c>
      <c r="C37" s="34" t="s">
        <v>25</v>
      </c>
      <c r="D37" s="35">
        <v>0</v>
      </c>
      <c r="E37" s="36">
        <v>0</v>
      </c>
      <c r="F37" s="35">
        <v>0</v>
      </c>
      <c r="G37" s="37">
        <v>800</v>
      </c>
      <c r="H37" s="38">
        <v>2000</v>
      </c>
      <c r="I37" s="37">
        <v>1600</v>
      </c>
      <c r="J37" s="39"/>
      <c r="K37" s="45"/>
      <c r="L37" s="39"/>
      <c r="M37" s="40"/>
      <c r="N37" s="41"/>
      <c r="O37" s="42">
        <f>ROUND(M37*E37,2)</f>
        <v>0</v>
      </c>
      <c r="P37" s="43">
        <f t="shared" si="0"/>
        <v>0</v>
      </c>
      <c r="Q37" s="44">
        <f>ROUND(M37*H37,2)</f>
        <v>0</v>
      </c>
      <c r="R37" s="44">
        <f t="shared" si="1"/>
        <v>0</v>
      </c>
      <c r="S37" s="43">
        <f>ROUND(M37*F37,2)</f>
        <v>0</v>
      </c>
      <c r="T37" s="43">
        <f t="shared" si="2"/>
        <v>0</v>
      </c>
      <c r="U37" s="44">
        <f>ROUND(I37*M37,2)</f>
        <v>0</v>
      </c>
      <c r="V37" s="44">
        <f t="shared" si="3"/>
        <v>0</v>
      </c>
    </row>
    <row r="38" spans="1:23" ht="63.75" x14ac:dyDescent="0.2">
      <c r="A38" s="32" t="s">
        <v>83</v>
      </c>
      <c r="B38" s="33" t="s">
        <v>157</v>
      </c>
      <c r="C38" s="34" t="s">
        <v>25</v>
      </c>
      <c r="D38" s="35">
        <v>5</v>
      </c>
      <c r="E38" s="36">
        <v>10</v>
      </c>
      <c r="F38" s="35">
        <v>8</v>
      </c>
      <c r="G38" s="37">
        <v>4</v>
      </c>
      <c r="H38" s="38">
        <v>10</v>
      </c>
      <c r="I38" s="37">
        <v>8</v>
      </c>
      <c r="J38" s="39"/>
      <c r="K38" s="45"/>
      <c r="L38" s="39"/>
      <c r="M38" s="40"/>
      <c r="N38" s="41"/>
      <c r="O38" s="42">
        <f>ROUND(M38*E38,2)</f>
        <v>0</v>
      </c>
      <c r="P38" s="43">
        <f t="shared" si="0"/>
        <v>0</v>
      </c>
      <c r="Q38" s="44">
        <f>ROUND(M38*H38,2)</f>
        <v>0</v>
      </c>
      <c r="R38" s="44">
        <f t="shared" si="1"/>
        <v>0</v>
      </c>
      <c r="S38" s="43">
        <f>ROUND(M38*F38,2)</f>
        <v>0</v>
      </c>
      <c r="T38" s="43">
        <f t="shared" si="2"/>
        <v>0</v>
      </c>
      <c r="U38" s="44">
        <f>ROUND(I38*M38,2)</f>
        <v>0</v>
      </c>
      <c r="V38" s="44">
        <f t="shared" si="3"/>
        <v>0</v>
      </c>
    </row>
    <row r="39" spans="1:23" ht="13.5" thickBot="1" x14ac:dyDescent="0.25">
      <c r="A39" s="32" t="s">
        <v>84</v>
      </c>
      <c r="B39" s="33" t="s">
        <v>85</v>
      </c>
      <c r="C39" s="34" t="s">
        <v>25</v>
      </c>
      <c r="D39" s="35">
        <v>0</v>
      </c>
      <c r="E39" s="36">
        <v>0</v>
      </c>
      <c r="F39" s="35">
        <v>0</v>
      </c>
      <c r="G39" s="37">
        <v>8000</v>
      </c>
      <c r="H39" s="38">
        <v>20000</v>
      </c>
      <c r="I39" s="37">
        <v>16000</v>
      </c>
      <c r="J39" s="39"/>
      <c r="K39" s="45"/>
      <c r="L39" s="39"/>
      <c r="M39" s="137"/>
      <c r="N39" s="46"/>
      <c r="O39" s="47">
        <f>ROUND(M39*E39,2)</f>
        <v>0</v>
      </c>
      <c r="P39" s="48">
        <f>ROUND(O39+O39*N39,2)</f>
        <v>0</v>
      </c>
      <c r="Q39" s="49">
        <f>ROUND(M39*H39,2)</f>
        <v>0</v>
      </c>
      <c r="R39" s="49">
        <f>ROUND(Q39+Q39*N39,2)</f>
        <v>0</v>
      </c>
      <c r="S39" s="48">
        <f>ROUND(M39*F39,2)</f>
        <v>0</v>
      </c>
      <c r="T39" s="48">
        <f>ROUND(S39+S39*N39,2)</f>
        <v>0</v>
      </c>
      <c r="U39" s="49">
        <f>ROUND(I39*M39,2)</f>
        <v>0</v>
      </c>
      <c r="V39" s="49">
        <f>ROUND(U39+U39*N39,2)</f>
        <v>0</v>
      </c>
    </row>
    <row r="40" spans="1:23" ht="15.75" customHeight="1" thickBot="1" x14ac:dyDescent="0.25">
      <c r="A40" s="50"/>
      <c r="B40" s="51"/>
      <c r="C40" s="52"/>
      <c r="D40" s="53"/>
      <c r="E40" s="54"/>
      <c r="F40" s="53"/>
      <c r="G40" s="53"/>
      <c r="H40" s="54"/>
      <c r="I40" s="53"/>
      <c r="J40" s="55"/>
      <c r="K40" s="56"/>
      <c r="L40" s="55"/>
      <c r="M40" s="138" t="s">
        <v>86</v>
      </c>
      <c r="N40" s="139"/>
      <c r="O40" s="136">
        <f>SUM(O7:O39)</f>
        <v>0</v>
      </c>
      <c r="P40" s="58">
        <f>SUM(P7:P39)</f>
        <v>0</v>
      </c>
      <c r="Q40" s="59">
        <f>SUM(Q7:Q39)</f>
        <v>0</v>
      </c>
      <c r="R40" s="59">
        <f>SUM(R7:R39)</f>
        <v>0</v>
      </c>
      <c r="S40" s="58">
        <f>SUM(S7:S39)</f>
        <v>0</v>
      </c>
      <c r="T40" s="58">
        <f>SUM(T7:T39)</f>
        <v>0</v>
      </c>
      <c r="U40" s="59">
        <f>SUM(U7:U39)</f>
        <v>0</v>
      </c>
      <c r="V40" s="60">
        <f>SUM(V7:V39)</f>
        <v>0</v>
      </c>
    </row>
    <row r="41" spans="1:23" ht="13.5" thickBot="1" x14ac:dyDescent="0.25">
      <c r="A41" s="50"/>
      <c r="B41" s="51"/>
      <c r="C41" s="52"/>
      <c r="D41" s="53"/>
      <c r="E41" s="54"/>
      <c r="F41" s="53"/>
      <c r="G41" s="53"/>
      <c r="H41" s="54"/>
      <c r="I41" s="53"/>
      <c r="J41" s="55"/>
      <c r="K41" s="56"/>
      <c r="L41" s="55"/>
      <c r="M41" s="55"/>
      <c r="N41" s="57"/>
      <c r="O41" s="61"/>
      <c r="P41" s="62"/>
      <c r="Q41" s="63"/>
      <c r="R41" s="63"/>
      <c r="S41" s="63"/>
      <c r="T41" s="63"/>
      <c r="U41" s="63"/>
      <c r="V41" s="63"/>
      <c r="W41" s="63"/>
    </row>
    <row r="42" spans="1:23" ht="64.5" thickBot="1" x14ac:dyDescent="0.25">
      <c r="A42" s="3" t="s">
        <v>0</v>
      </c>
      <c r="B42" s="4" t="s">
        <v>1</v>
      </c>
      <c r="C42" s="5" t="s">
        <v>2</v>
      </c>
      <c r="D42" s="6" t="s">
        <v>87</v>
      </c>
      <c r="E42" s="6" t="s">
        <v>88</v>
      </c>
      <c r="F42" s="64"/>
      <c r="G42" s="6" t="s">
        <v>89</v>
      </c>
      <c r="H42" s="7" t="s">
        <v>88</v>
      </c>
      <c r="I42" s="64"/>
      <c r="J42" s="65"/>
      <c r="K42" s="66"/>
      <c r="L42" s="67"/>
      <c r="M42" s="12" t="s">
        <v>13</v>
      </c>
      <c r="N42" s="12" t="s">
        <v>14</v>
      </c>
      <c r="O42" s="6" t="s">
        <v>90</v>
      </c>
      <c r="P42" s="6" t="s">
        <v>91</v>
      </c>
      <c r="Q42" s="7" t="s">
        <v>92</v>
      </c>
      <c r="R42" s="7" t="s">
        <v>93</v>
      </c>
      <c r="S42" s="68"/>
      <c r="T42" s="68"/>
      <c r="U42" s="68"/>
      <c r="V42" s="69"/>
    </row>
    <row r="43" spans="1:23" ht="15.75" customHeight="1" thickBot="1" x14ac:dyDescent="0.25">
      <c r="A43" s="107" t="s">
        <v>164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9"/>
      <c r="W43" s="135"/>
    </row>
    <row r="44" spans="1:23" ht="25.5" x14ac:dyDescent="0.2">
      <c r="A44" s="19" t="s">
        <v>94</v>
      </c>
      <c r="B44" s="20" t="s">
        <v>141</v>
      </c>
      <c r="C44" s="21" t="s">
        <v>95</v>
      </c>
      <c r="D44" s="70">
        <v>2</v>
      </c>
      <c r="E44" s="70">
        <v>30</v>
      </c>
      <c r="F44" s="71"/>
      <c r="G44" s="72">
        <v>3</v>
      </c>
      <c r="H44" s="72">
        <v>30</v>
      </c>
      <c r="I44" s="73"/>
      <c r="J44" s="73"/>
      <c r="K44" s="73"/>
      <c r="L44" s="73"/>
      <c r="M44" s="27"/>
      <c r="N44" s="28"/>
      <c r="O44" s="29">
        <f>ROUND(D44*E44*M44,2)</f>
        <v>0</v>
      </c>
      <c r="P44" s="30">
        <f>ROUND(O44+O44*N44,2)</f>
        <v>0</v>
      </c>
      <c r="Q44" s="31">
        <f>ROUND(G44*H44*M44,2)</f>
        <v>0</v>
      </c>
      <c r="R44" s="31">
        <f>ROUND(Q44+Q44*N44,2)</f>
        <v>0</v>
      </c>
      <c r="S44" s="74"/>
      <c r="T44" s="74"/>
      <c r="U44" s="75"/>
      <c r="V44" s="75"/>
    </row>
    <row r="45" spans="1:23" x14ac:dyDescent="0.2">
      <c r="A45" s="32" t="s">
        <v>96</v>
      </c>
      <c r="B45" s="33" t="s">
        <v>144</v>
      </c>
      <c r="C45" s="34" t="s">
        <v>95</v>
      </c>
      <c r="D45" s="76">
        <v>2</v>
      </c>
      <c r="E45" s="76">
        <v>30</v>
      </c>
      <c r="F45" s="77"/>
      <c r="G45" s="78">
        <v>2</v>
      </c>
      <c r="H45" s="78">
        <v>30</v>
      </c>
      <c r="I45" s="79"/>
      <c r="J45" s="79"/>
      <c r="K45" s="79"/>
      <c r="L45" s="79"/>
      <c r="M45" s="40"/>
      <c r="N45" s="41"/>
      <c r="O45" s="42">
        <f>ROUND(D45*E45*M45,2)</f>
        <v>0</v>
      </c>
      <c r="P45" s="43">
        <f t="shared" ref="P45:P49" si="4">ROUND(O45+O45*N45,2)</f>
        <v>0</v>
      </c>
      <c r="Q45" s="44">
        <f>ROUND(G45*H45*M45,2)</f>
        <v>0</v>
      </c>
      <c r="R45" s="44">
        <f t="shared" ref="R45:R49" si="5">ROUND(Q45+Q45*N45,2)</f>
        <v>0</v>
      </c>
      <c r="S45" s="80"/>
      <c r="T45" s="80"/>
      <c r="U45" s="81"/>
      <c r="V45" s="81"/>
    </row>
    <row r="46" spans="1:23" ht="25.5" x14ac:dyDescent="0.2">
      <c r="A46" s="32" t="s">
        <v>97</v>
      </c>
      <c r="B46" s="33" t="s">
        <v>145</v>
      </c>
      <c r="C46" s="34" t="s">
        <v>95</v>
      </c>
      <c r="D46" s="76">
        <v>0</v>
      </c>
      <c r="E46" s="76">
        <v>30</v>
      </c>
      <c r="F46" s="77"/>
      <c r="G46" s="78">
        <v>2</v>
      </c>
      <c r="H46" s="78">
        <v>30</v>
      </c>
      <c r="I46" s="79"/>
      <c r="J46" s="79"/>
      <c r="K46" s="79"/>
      <c r="L46" s="79"/>
      <c r="M46" s="40"/>
      <c r="N46" s="41"/>
      <c r="O46" s="42">
        <f>ROUND(D46*E46*M46,2)</f>
        <v>0</v>
      </c>
      <c r="P46" s="43">
        <f t="shared" si="4"/>
        <v>0</v>
      </c>
      <c r="Q46" s="44">
        <f>ROUND(G46*H46*M46,2)</f>
        <v>0</v>
      </c>
      <c r="R46" s="44">
        <f t="shared" si="5"/>
        <v>0</v>
      </c>
      <c r="S46" s="80"/>
      <c r="T46" s="80"/>
      <c r="U46" s="81"/>
      <c r="V46" s="81"/>
    </row>
    <row r="47" spans="1:23" ht="25.5" x14ac:dyDescent="0.2">
      <c r="A47" s="32" t="s">
        <v>98</v>
      </c>
      <c r="B47" s="33" t="s">
        <v>99</v>
      </c>
      <c r="C47" s="34" t="s">
        <v>95</v>
      </c>
      <c r="D47" s="76">
        <v>3</v>
      </c>
      <c r="E47" s="76">
        <v>30</v>
      </c>
      <c r="F47" s="77"/>
      <c r="G47" s="78">
        <v>2</v>
      </c>
      <c r="H47" s="78">
        <v>30</v>
      </c>
      <c r="I47" s="79"/>
      <c r="J47" s="79"/>
      <c r="K47" s="79"/>
      <c r="L47" s="79"/>
      <c r="M47" s="40"/>
      <c r="N47" s="41"/>
      <c r="O47" s="42">
        <f>ROUND(D47*E47*M47,2)</f>
        <v>0</v>
      </c>
      <c r="P47" s="43">
        <f t="shared" si="4"/>
        <v>0</v>
      </c>
      <c r="Q47" s="44">
        <f>ROUND(G47*H47*M47,2)</f>
        <v>0</v>
      </c>
      <c r="R47" s="44">
        <f t="shared" si="5"/>
        <v>0</v>
      </c>
      <c r="S47" s="80"/>
      <c r="T47" s="80"/>
      <c r="U47" s="81"/>
      <c r="V47" s="81"/>
    </row>
    <row r="48" spans="1:23" ht="51" x14ac:dyDescent="0.2">
      <c r="A48" s="32" t="s">
        <v>100</v>
      </c>
      <c r="B48" s="33" t="s">
        <v>101</v>
      </c>
      <c r="C48" s="34" t="s">
        <v>95</v>
      </c>
      <c r="D48" s="76">
        <v>2</v>
      </c>
      <c r="E48" s="76">
        <v>30</v>
      </c>
      <c r="F48" s="77"/>
      <c r="G48" s="78">
        <v>2</v>
      </c>
      <c r="H48" s="78">
        <v>30</v>
      </c>
      <c r="I48" s="79"/>
      <c r="J48" s="79"/>
      <c r="K48" s="79"/>
      <c r="L48" s="79"/>
      <c r="M48" s="40"/>
      <c r="N48" s="41"/>
      <c r="O48" s="42">
        <f>ROUND(D48*E48*M48,2)</f>
        <v>0</v>
      </c>
      <c r="P48" s="43">
        <f t="shared" si="4"/>
        <v>0</v>
      </c>
      <c r="Q48" s="44">
        <f>ROUND(G48*H48*M48,2)</f>
        <v>0</v>
      </c>
      <c r="R48" s="44">
        <f t="shared" si="5"/>
        <v>0</v>
      </c>
      <c r="S48" s="80"/>
      <c r="T48" s="80"/>
      <c r="U48" s="81"/>
      <c r="V48" s="81"/>
    </row>
    <row r="49" spans="1:22" ht="26.25" thickBot="1" x14ac:dyDescent="0.25">
      <c r="A49" s="32" t="s">
        <v>102</v>
      </c>
      <c r="B49" s="33" t="s">
        <v>103</v>
      </c>
      <c r="C49" s="34" t="s">
        <v>95</v>
      </c>
      <c r="D49" s="76">
        <v>0</v>
      </c>
      <c r="E49" s="76">
        <v>30</v>
      </c>
      <c r="F49" s="77"/>
      <c r="G49" s="78">
        <v>2</v>
      </c>
      <c r="H49" s="78">
        <v>30</v>
      </c>
      <c r="I49" s="79"/>
      <c r="J49" s="79"/>
      <c r="K49" s="79"/>
      <c r="L49" s="79"/>
      <c r="M49" s="137"/>
      <c r="N49" s="46"/>
      <c r="O49" s="47">
        <f>ROUND(D49*E49*M49,2)</f>
        <v>0</v>
      </c>
      <c r="P49" s="48">
        <f t="shared" si="4"/>
        <v>0</v>
      </c>
      <c r="Q49" s="49">
        <f>ROUND(G49*H49*M49,2)</f>
        <v>0</v>
      </c>
      <c r="R49" s="49">
        <f t="shared" si="5"/>
        <v>0</v>
      </c>
      <c r="S49" s="80"/>
      <c r="T49" s="80"/>
      <c r="U49" s="81"/>
      <c r="V49" s="81"/>
    </row>
    <row r="50" spans="1:22" ht="15.75" customHeight="1" thickBot="1" x14ac:dyDescent="0.25">
      <c r="A50" s="82"/>
      <c r="B50" s="83"/>
      <c r="M50" s="138" t="s">
        <v>104</v>
      </c>
      <c r="N50" s="139"/>
      <c r="O50" s="140">
        <f>SUM(O44:O49)</f>
        <v>0</v>
      </c>
      <c r="P50" s="58">
        <f>SUM(P44:P49)</f>
        <v>0</v>
      </c>
      <c r="Q50" s="85">
        <f>SUM(Q44:Q49)</f>
        <v>0</v>
      </c>
      <c r="R50" s="86">
        <f>SUM(R44:R49)</f>
        <v>0</v>
      </c>
      <c r="S50" s="87"/>
      <c r="T50" s="87"/>
    </row>
    <row r="51" spans="1:22" ht="12.75" customHeight="1" x14ac:dyDescent="0.2">
      <c r="A51" s="82"/>
      <c r="B51" s="112" t="s">
        <v>139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O51" s="61"/>
      <c r="P51" s="88"/>
      <c r="Q51" s="89"/>
      <c r="R51" s="88"/>
      <c r="S51" s="88"/>
      <c r="T51" s="87"/>
      <c r="U51" s="87"/>
    </row>
    <row r="52" spans="1:22" ht="12.75" customHeight="1" x14ac:dyDescent="0.2">
      <c r="A52" s="82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O52" s="61"/>
      <c r="P52" s="88"/>
      <c r="Q52" s="89"/>
      <c r="R52" s="88"/>
      <c r="S52" s="88"/>
      <c r="T52" s="87"/>
      <c r="U52" s="87"/>
    </row>
    <row r="53" spans="1:22" ht="13.5" thickBot="1" x14ac:dyDescent="0.25">
      <c r="A53" s="82"/>
      <c r="B53" s="91"/>
      <c r="C53" s="91"/>
      <c r="D53" s="91"/>
      <c r="E53" s="91"/>
      <c r="F53" s="91"/>
      <c r="O53" s="61"/>
      <c r="P53" s="88"/>
      <c r="Q53" s="89"/>
      <c r="R53" s="88"/>
      <c r="S53" s="88"/>
      <c r="T53" s="87"/>
      <c r="U53" s="87"/>
    </row>
    <row r="54" spans="1:22" ht="13.5" thickBot="1" x14ac:dyDescent="0.25">
      <c r="A54" s="3" t="s">
        <v>0</v>
      </c>
      <c r="B54" s="110" t="s">
        <v>105</v>
      </c>
      <c r="C54" s="110"/>
      <c r="D54" s="110"/>
      <c r="E54" s="110"/>
      <c r="F54" s="110" t="s">
        <v>106</v>
      </c>
      <c r="G54" s="110"/>
      <c r="H54" s="110"/>
      <c r="I54" s="110"/>
      <c r="J54" s="110"/>
      <c r="K54" s="111"/>
      <c r="O54" s="61"/>
      <c r="P54" s="88"/>
      <c r="Q54" s="89"/>
      <c r="R54" s="88"/>
      <c r="S54" s="88"/>
      <c r="T54" s="87"/>
      <c r="U54" s="87"/>
    </row>
    <row r="55" spans="1:22" ht="29.25" customHeight="1" x14ac:dyDescent="0.2">
      <c r="A55" s="19" t="s">
        <v>23</v>
      </c>
      <c r="B55" s="113" t="s">
        <v>107</v>
      </c>
      <c r="C55" s="114"/>
      <c r="D55" s="114"/>
      <c r="E55" s="115"/>
      <c r="F55" s="116"/>
      <c r="G55" s="116"/>
      <c r="H55" s="116"/>
      <c r="I55" s="116"/>
      <c r="J55" s="116"/>
      <c r="K55" s="116"/>
      <c r="O55" s="61"/>
      <c r="P55" s="88"/>
      <c r="Q55" s="89"/>
      <c r="R55" s="88"/>
      <c r="S55" s="88"/>
      <c r="T55" s="87"/>
      <c r="U55" s="87"/>
    </row>
    <row r="56" spans="1:22" ht="29.25" customHeight="1" x14ac:dyDescent="0.2">
      <c r="A56" s="32" t="s">
        <v>26</v>
      </c>
      <c r="B56" s="117" t="s">
        <v>108</v>
      </c>
      <c r="C56" s="118"/>
      <c r="D56" s="118"/>
      <c r="E56" s="119"/>
      <c r="F56" s="120"/>
      <c r="G56" s="120"/>
      <c r="H56" s="120"/>
      <c r="I56" s="120"/>
      <c r="J56" s="120"/>
      <c r="K56" s="120"/>
      <c r="O56" s="61"/>
      <c r="P56" s="88"/>
      <c r="Q56" s="89"/>
      <c r="R56" s="88"/>
      <c r="S56" s="88"/>
      <c r="T56" s="87"/>
      <c r="U56" s="87"/>
    </row>
    <row r="57" spans="1:22" ht="18" customHeight="1" x14ac:dyDescent="0.2">
      <c r="A57" s="32" t="s">
        <v>28</v>
      </c>
      <c r="B57" s="117" t="s">
        <v>109</v>
      </c>
      <c r="C57" s="118"/>
      <c r="D57" s="118"/>
      <c r="E57" s="119"/>
      <c r="F57" s="120"/>
      <c r="G57" s="120"/>
      <c r="H57" s="120"/>
      <c r="I57" s="120"/>
      <c r="J57" s="120"/>
      <c r="K57" s="120"/>
      <c r="O57" s="61"/>
      <c r="P57" s="88"/>
      <c r="Q57" s="89"/>
      <c r="R57" s="88"/>
      <c r="S57" s="88"/>
      <c r="T57" s="87"/>
      <c r="U57" s="87"/>
    </row>
    <row r="58" spans="1:22" ht="33.75" customHeight="1" x14ac:dyDescent="0.2">
      <c r="A58" s="32" t="s">
        <v>30</v>
      </c>
      <c r="B58" s="117" t="s">
        <v>110</v>
      </c>
      <c r="C58" s="118"/>
      <c r="D58" s="118"/>
      <c r="E58" s="119"/>
      <c r="F58" s="120"/>
      <c r="G58" s="120"/>
      <c r="H58" s="120"/>
      <c r="I58" s="120"/>
      <c r="J58" s="120"/>
      <c r="K58" s="120"/>
      <c r="O58" s="61"/>
      <c r="P58" s="88"/>
      <c r="Q58" s="89"/>
      <c r="R58" s="88"/>
      <c r="S58" s="88"/>
      <c r="T58" s="87"/>
      <c r="U58" s="87"/>
    </row>
    <row r="59" spans="1:22" ht="17.25" customHeight="1" x14ac:dyDescent="0.2">
      <c r="A59" s="32" t="s">
        <v>32</v>
      </c>
      <c r="B59" s="117" t="s">
        <v>111</v>
      </c>
      <c r="C59" s="118"/>
      <c r="D59" s="118"/>
      <c r="E59" s="119"/>
      <c r="F59" s="120"/>
      <c r="G59" s="120"/>
      <c r="H59" s="120"/>
      <c r="I59" s="120"/>
      <c r="J59" s="120"/>
      <c r="K59" s="120"/>
      <c r="O59" s="61"/>
      <c r="P59" s="88"/>
      <c r="Q59" s="89"/>
      <c r="R59" s="88"/>
      <c r="S59" s="88"/>
      <c r="T59" s="87"/>
      <c r="U59" s="87"/>
    </row>
    <row r="60" spans="1:22" ht="16.5" customHeight="1" x14ac:dyDescent="0.2">
      <c r="A60" s="32" t="s">
        <v>34</v>
      </c>
      <c r="B60" s="117" t="s">
        <v>140</v>
      </c>
      <c r="C60" s="118"/>
      <c r="D60" s="118"/>
      <c r="E60" s="119"/>
      <c r="F60" s="120"/>
      <c r="G60" s="120"/>
      <c r="H60" s="120"/>
      <c r="I60" s="120"/>
      <c r="J60" s="120"/>
      <c r="K60" s="120"/>
      <c r="O60" s="61"/>
      <c r="P60" s="88"/>
      <c r="Q60" s="89"/>
      <c r="R60" s="88"/>
      <c r="S60" s="88"/>
      <c r="T60" s="87"/>
      <c r="U60" s="87"/>
    </row>
    <row r="61" spans="1:22" ht="13.5" thickBot="1" x14ac:dyDescent="0.25">
      <c r="A61" s="82"/>
      <c r="B61" s="83"/>
      <c r="O61" s="61"/>
      <c r="P61" s="88"/>
      <c r="Q61" s="89"/>
      <c r="R61" s="88"/>
      <c r="S61" s="88"/>
      <c r="T61" s="87"/>
      <c r="U61" s="87"/>
    </row>
    <row r="62" spans="1:22" ht="15.75" customHeight="1" thickBot="1" x14ac:dyDescent="0.25">
      <c r="G62" s="121" t="str">
        <f>A6</f>
        <v>PAKIET 1 - DOSTAWY</v>
      </c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3"/>
    </row>
    <row r="63" spans="1:22" ht="13.5" customHeight="1" thickBot="1" x14ac:dyDescent="0.25">
      <c r="G63" s="124" t="s">
        <v>112</v>
      </c>
      <c r="H63" s="125"/>
      <c r="I63" s="125"/>
      <c r="J63" s="125"/>
      <c r="K63" s="125" t="s">
        <v>113</v>
      </c>
      <c r="L63" s="125"/>
      <c r="M63" s="125"/>
      <c r="N63" s="125"/>
      <c r="O63" s="126" t="s">
        <v>114</v>
      </c>
      <c r="P63" s="126"/>
      <c r="Q63" s="125" t="s">
        <v>115</v>
      </c>
      <c r="R63" s="125"/>
      <c r="S63" s="126" t="s">
        <v>116</v>
      </c>
      <c r="T63" s="126"/>
      <c r="U63" s="133" t="s">
        <v>117</v>
      </c>
      <c r="V63" s="134"/>
    </row>
    <row r="64" spans="1:22" x14ac:dyDescent="0.2">
      <c r="G64" s="128" t="s">
        <v>118</v>
      </c>
      <c r="H64" s="129"/>
      <c r="I64" s="130" t="s">
        <v>119</v>
      </c>
      <c r="J64" s="131"/>
      <c r="K64" s="128" t="s">
        <v>118</v>
      </c>
      <c r="L64" s="129"/>
      <c r="M64" s="130" t="s">
        <v>119</v>
      </c>
      <c r="N64" s="131"/>
      <c r="O64" s="132" t="s">
        <v>118</v>
      </c>
      <c r="P64" s="127" t="s">
        <v>119</v>
      </c>
      <c r="Q64" s="132" t="s">
        <v>118</v>
      </c>
      <c r="R64" s="127" t="s">
        <v>119</v>
      </c>
      <c r="S64" s="132" t="s">
        <v>118</v>
      </c>
      <c r="T64" s="127" t="s">
        <v>119</v>
      </c>
      <c r="U64" s="132" t="s">
        <v>118</v>
      </c>
      <c r="V64" s="127" t="s">
        <v>119</v>
      </c>
    </row>
    <row r="65" spans="1:23" ht="13.5" thickBot="1" x14ac:dyDescent="0.25">
      <c r="G65" s="92" t="s">
        <v>120</v>
      </c>
      <c r="H65" s="92" t="s">
        <v>121</v>
      </c>
      <c r="I65" s="93" t="s">
        <v>120</v>
      </c>
      <c r="J65" s="93" t="s">
        <v>121</v>
      </c>
      <c r="K65" s="92" t="s">
        <v>120</v>
      </c>
      <c r="L65" s="92" t="s">
        <v>121</v>
      </c>
      <c r="M65" s="93" t="s">
        <v>120</v>
      </c>
      <c r="N65" s="93" t="s">
        <v>121</v>
      </c>
      <c r="O65" s="132"/>
      <c r="P65" s="127"/>
      <c r="Q65" s="132"/>
      <c r="R65" s="127"/>
      <c r="S65" s="132"/>
      <c r="T65" s="127"/>
      <c r="U65" s="132"/>
      <c r="V65" s="127"/>
    </row>
    <row r="66" spans="1:23" ht="13.5" thickBot="1" x14ac:dyDescent="0.25">
      <c r="G66" s="94">
        <f>O40</f>
        <v>0</v>
      </c>
      <c r="H66" s="84">
        <f>O50</f>
        <v>0</v>
      </c>
      <c r="I66" s="85">
        <f>Q40</f>
        <v>0</v>
      </c>
      <c r="J66" s="85">
        <f>Q50</f>
        <v>0</v>
      </c>
      <c r="K66" s="84">
        <f>P40</f>
        <v>0</v>
      </c>
      <c r="L66" s="84">
        <f>P50</f>
        <v>0</v>
      </c>
      <c r="M66" s="85">
        <f>R40</f>
        <v>0</v>
      </c>
      <c r="N66" s="85">
        <f>R50</f>
        <v>0</v>
      </c>
      <c r="O66" s="95">
        <f>S40</f>
        <v>0</v>
      </c>
      <c r="P66" s="96">
        <f>U40</f>
        <v>0</v>
      </c>
      <c r="Q66" s="84">
        <f>T40</f>
        <v>0</v>
      </c>
      <c r="R66" s="85">
        <f>V40</f>
        <v>0</v>
      </c>
      <c r="S66" s="84">
        <f>G66+H66+O66</f>
        <v>0</v>
      </c>
      <c r="T66" s="85">
        <f>I66+J66+P66</f>
        <v>0</v>
      </c>
      <c r="U66" s="84">
        <f>K66+L66+Q66</f>
        <v>0</v>
      </c>
      <c r="V66" s="86">
        <f>M66+N66+R66</f>
        <v>0</v>
      </c>
    </row>
    <row r="68" spans="1:23" ht="12.75" customHeight="1" x14ac:dyDescent="0.2">
      <c r="A68" s="2" t="s">
        <v>150</v>
      </c>
      <c r="B68" s="102" t="s">
        <v>142</v>
      </c>
      <c r="C68" s="102"/>
      <c r="D68" s="102"/>
      <c r="E68" s="102"/>
      <c r="F68" s="102"/>
      <c r="G68" s="102"/>
      <c r="H68" s="102"/>
      <c r="I68" s="102"/>
      <c r="J68" s="102"/>
      <c r="K68" s="97"/>
    </row>
    <row r="69" spans="1:23" ht="12.75" customHeight="1" x14ac:dyDescent="0.2">
      <c r="A69" s="2" t="s">
        <v>151</v>
      </c>
      <c r="B69" s="102" t="s">
        <v>143</v>
      </c>
      <c r="C69" s="102"/>
      <c r="D69" s="102"/>
      <c r="E69" s="102"/>
      <c r="F69" s="102"/>
      <c r="G69" s="102"/>
      <c r="H69" s="102"/>
      <c r="I69" s="102"/>
      <c r="J69" s="102"/>
      <c r="K69" s="97"/>
    </row>
    <row r="70" spans="1:23" ht="12.75" customHeight="1" x14ac:dyDescent="0.2">
      <c r="A70" s="2" t="s">
        <v>152</v>
      </c>
      <c r="B70" s="102" t="s">
        <v>146</v>
      </c>
      <c r="C70" s="102"/>
      <c r="D70" s="102"/>
      <c r="E70" s="102"/>
      <c r="F70" s="102"/>
      <c r="G70" s="102"/>
      <c r="H70" s="102"/>
      <c r="I70" s="102"/>
      <c r="J70" s="102"/>
    </row>
    <row r="71" spans="1:23" ht="12.75" customHeight="1" x14ac:dyDescent="0.2">
      <c r="A71" s="2" t="s">
        <v>153</v>
      </c>
      <c r="B71" s="102" t="s">
        <v>147</v>
      </c>
      <c r="C71" s="102"/>
      <c r="D71" s="102"/>
      <c r="E71" s="102"/>
      <c r="F71" s="102"/>
      <c r="G71" s="102"/>
      <c r="H71" s="102"/>
      <c r="I71" s="102"/>
      <c r="J71" s="102"/>
    </row>
    <row r="72" spans="1:23" ht="12.75" customHeight="1" x14ac:dyDescent="0.2">
      <c r="A72" s="2" t="s">
        <v>154</v>
      </c>
      <c r="B72" s="1" t="s">
        <v>148</v>
      </c>
      <c r="C72" s="1"/>
      <c r="D72" s="1"/>
      <c r="E72" s="1"/>
      <c r="F72" s="1"/>
      <c r="G72" s="97"/>
      <c r="H72" s="97"/>
      <c r="I72" s="97"/>
      <c r="J72" s="97"/>
    </row>
    <row r="73" spans="1:23" x14ac:dyDescent="0.2">
      <c r="A73" s="2" t="s">
        <v>155</v>
      </c>
      <c r="B73" s="102" t="s">
        <v>149</v>
      </c>
      <c r="C73" s="102"/>
      <c r="D73" s="102"/>
      <c r="E73" s="102"/>
      <c r="F73" s="102"/>
      <c r="G73" s="102"/>
      <c r="H73" s="102"/>
      <c r="I73" s="102"/>
      <c r="J73" s="102"/>
    </row>
    <row r="74" spans="1:23" ht="6.75" customHeight="1" x14ac:dyDescent="0.2">
      <c r="B74" s="1"/>
      <c r="C74" s="1"/>
      <c r="D74" s="1"/>
      <c r="E74" s="1"/>
      <c r="F74" s="1"/>
      <c r="G74" s="1"/>
      <c r="H74" s="1"/>
      <c r="I74" s="1"/>
      <c r="J74" s="1"/>
    </row>
    <row r="75" spans="1:23" x14ac:dyDescent="0.2">
      <c r="A75" s="104" t="s">
        <v>161</v>
      </c>
      <c r="B75" s="104"/>
      <c r="C75" s="104"/>
      <c r="D75" s="104"/>
      <c r="E75" s="104"/>
      <c r="F75" s="104"/>
      <c r="G75" s="104"/>
      <c r="H75" s="104"/>
      <c r="I75" s="104"/>
      <c r="J75" s="104"/>
    </row>
    <row r="76" spans="1:23" x14ac:dyDescent="0.2">
      <c r="A76" s="103" t="s">
        <v>162</v>
      </c>
      <c r="B76" s="103"/>
      <c r="C76" s="103"/>
      <c r="D76" s="103"/>
      <c r="E76" s="103"/>
      <c r="F76" s="103"/>
      <c r="G76" s="103"/>
      <c r="H76" s="103"/>
      <c r="I76" s="103"/>
      <c r="J76" s="103"/>
    </row>
    <row r="78" spans="1:23" ht="13.5" thickBot="1" x14ac:dyDescent="0.25"/>
    <row r="79" spans="1:23" ht="51.75" thickBot="1" x14ac:dyDescent="0.25">
      <c r="A79" s="3" t="s">
        <v>0</v>
      </c>
      <c r="B79" s="4" t="s">
        <v>1</v>
      </c>
      <c r="C79" s="5" t="s">
        <v>2</v>
      </c>
      <c r="D79" s="6" t="s">
        <v>3</v>
      </c>
      <c r="E79" s="6" t="s">
        <v>4</v>
      </c>
      <c r="F79" s="6" t="s">
        <v>5</v>
      </c>
      <c r="G79" s="7" t="s">
        <v>6</v>
      </c>
      <c r="H79" s="7" t="s">
        <v>7</v>
      </c>
      <c r="I79" s="7" t="s">
        <v>8</v>
      </c>
      <c r="J79" s="8" t="s">
        <v>9</v>
      </c>
      <c r="K79" s="9" t="s">
        <v>10</v>
      </c>
      <c r="L79" s="10" t="s">
        <v>11</v>
      </c>
      <c r="M79" s="12" t="s">
        <v>13</v>
      </c>
      <c r="N79" s="12" t="s">
        <v>14</v>
      </c>
      <c r="O79" s="6" t="s">
        <v>15</v>
      </c>
      <c r="P79" s="13" t="s">
        <v>16</v>
      </c>
      <c r="Q79" s="14" t="s">
        <v>17</v>
      </c>
      <c r="R79" s="15" t="s">
        <v>18</v>
      </c>
      <c r="S79" s="16" t="s">
        <v>19</v>
      </c>
      <c r="T79" s="16" t="s">
        <v>20</v>
      </c>
      <c r="U79" s="17" t="s">
        <v>21</v>
      </c>
      <c r="V79" s="18" t="s">
        <v>22</v>
      </c>
    </row>
    <row r="80" spans="1:23" ht="15.75" customHeight="1" thickBot="1" x14ac:dyDescent="0.25">
      <c r="A80" s="107" t="s">
        <v>122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9"/>
      <c r="W80" s="135"/>
    </row>
    <row r="81" spans="1:22" ht="51" x14ac:dyDescent="0.2">
      <c r="A81" s="19" t="s">
        <v>23</v>
      </c>
      <c r="B81" s="20" t="s">
        <v>123</v>
      </c>
      <c r="C81" s="21" t="s">
        <v>25</v>
      </c>
      <c r="D81" s="22">
        <v>63000</v>
      </c>
      <c r="E81" s="23">
        <v>210000</v>
      </c>
      <c r="F81" s="22">
        <v>168000</v>
      </c>
      <c r="G81" s="24">
        <v>63000</v>
      </c>
      <c r="H81" s="25">
        <v>210000</v>
      </c>
      <c r="I81" s="24">
        <v>168000</v>
      </c>
      <c r="J81" s="26"/>
      <c r="K81" s="20"/>
      <c r="L81" s="26"/>
      <c r="M81" s="27"/>
      <c r="N81" s="28"/>
      <c r="O81" s="29">
        <f>ROUND(M81*E81,2)</f>
        <v>0</v>
      </c>
      <c r="P81" s="30">
        <f>ROUND(O81+O81*N81,2)</f>
        <v>0</v>
      </c>
      <c r="Q81" s="31">
        <f>ROUND(M81*H81,2)</f>
        <v>0</v>
      </c>
      <c r="R81" s="31">
        <f>ROUND(Q81+Q81*N81,2)</f>
        <v>0</v>
      </c>
      <c r="S81" s="30">
        <f>ROUND(M81*F81,2)</f>
        <v>0</v>
      </c>
      <c r="T81" s="30">
        <f>ROUND(S81+S81*N81,2)</f>
        <v>0</v>
      </c>
      <c r="U81" s="31">
        <f>ROUND(I81*M81,2)</f>
        <v>0</v>
      </c>
      <c r="V81" s="31">
        <f>ROUND(U81+U81*N81,2)</f>
        <v>0</v>
      </c>
    </row>
    <row r="82" spans="1:22" ht="51" x14ac:dyDescent="0.2">
      <c r="A82" s="32" t="s">
        <v>26</v>
      </c>
      <c r="B82" s="33" t="s">
        <v>124</v>
      </c>
      <c r="C82" s="34" t="s">
        <v>25</v>
      </c>
      <c r="D82" s="35">
        <v>12900</v>
      </c>
      <c r="E82" s="36">
        <v>43000</v>
      </c>
      <c r="F82" s="35">
        <v>34400</v>
      </c>
      <c r="G82" s="37">
        <v>36000</v>
      </c>
      <c r="H82" s="38">
        <v>120000</v>
      </c>
      <c r="I82" s="37">
        <v>96000</v>
      </c>
      <c r="J82" s="39"/>
      <c r="K82" s="33"/>
      <c r="L82" s="39"/>
      <c r="M82" s="40"/>
      <c r="N82" s="41"/>
      <c r="O82" s="42">
        <f>ROUND(M82*E82,2)</f>
        <v>0</v>
      </c>
      <c r="P82" s="43">
        <f t="shared" ref="P82:P95" si="6">ROUND(O82+O82*N82,2)</f>
        <v>0</v>
      </c>
      <c r="Q82" s="44">
        <f>ROUND(M82*H82,2)</f>
        <v>0</v>
      </c>
      <c r="R82" s="44">
        <f t="shared" ref="R82:R95" si="7">ROUND(Q82+Q82*N82,2)</f>
        <v>0</v>
      </c>
      <c r="S82" s="43">
        <f>ROUND(M82*F82,2)</f>
        <v>0</v>
      </c>
      <c r="T82" s="43">
        <f t="shared" ref="T82:T95" si="8">ROUND(S82+S82*N82,2)</f>
        <v>0</v>
      </c>
      <c r="U82" s="44">
        <f>ROUND(I82*M82,2)</f>
        <v>0</v>
      </c>
      <c r="V82" s="44">
        <f>ROUND(U82+U82*N82,2)</f>
        <v>0</v>
      </c>
    </row>
    <row r="83" spans="1:22" x14ac:dyDescent="0.2">
      <c r="A83" s="19" t="s">
        <v>28</v>
      </c>
      <c r="B83" s="33" t="s">
        <v>125</v>
      </c>
      <c r="C83" s="34" t="s">
        <v>25</v>
      </c>
      <c r="D83" s="35">
        <v>0</v>
      </c>
      <c r="E83" s="36">
        <v>0</v>
      </c>
      <c r="F83" s="35">
        <v>0</v>
      </c>
      <c r="G83" s="37">
        <v>1200</v>
      </c>
      <c r="H83" s="38">
        <v>4000</v>
      </c>
      <c r="I83" s="37">
        <v>3200</v>
      </c>
      <c r="J83" s="39"/>
      <c r="K83" s="33"/>
      <c r="L83" s="39"/>
      <c r="M83" s="40"/>
      <c r="N83" s="41"/>
      <c r="O83" s="42">
        <f>ROUND(M83*E83,2)</f>
        <v>0</v>
      </c>
      <c r="P83" s="43">
        <f t="shared" si="6"/>
        <v>0</v>
      </c>
      <c r="Q83" s="44">
        <f>ROUND(M83*H83,2)</f>
        <v>0</v>
      </c>
      <c r="R83" s="44">
        <f t="shared" si="7"/>
        <v>0</v>
      </c>
      <c r="S83" s="43">
        <f>ROUND(M83*F83,2)</f>
        <v>0</v>
      </c>
      <c r="T83" s="43">
        <f t="shared" si="8"/>
        <v>0</v>
      </c>
      <c r="U83" s="44">
        <f>ROUND(I83*M83,2)</f>
        <v>0</v>
      </c>
      <c r="V83" s="44">
        <f>ROUND(U83+U83*N83,2)</f>
        <v>0</v>
      </c>
    </row>
    <row r="84" spans="1:22" x14ac:dyDescent="0.2">
      <c r="A84" s="32" t="s">
        <v>30</v>
      </c>
      <c r="B84" s="33" t="s">
        <v>126</v>
      </c>
      <c r="C84" s="34" t="s">
        <v>25</v>
      </c>
      <c r="D84" s="35">
        <v>0</v>
      </c>
      <c r="E84" s="36">
        <v>0</v>
      </c>
      <c r="F84" s="35">
        <v>0</v>
      </c>
      <c r="G84" s="37">
        <v>3000</v>
      </c>
      <c r="H84" s="38">
        <v>10000</v>
      </c>
      <c r="I84" s="37">
        <v>8000</v>
      </c>
      <c r="J84" s="39"/>
      <c r="K84" s="33"/>
      <c r="L84" s="39"/>
      <c r="M84" s="40"/>
      <c r="N84" s="41"/>
      <c r="O84" s="42">
        <f>ROUND(M84*E84,2)</f>
        <v>0</v>
      </c>
      <c r="P84" s="43">
        <f t="shared" si="6"/>
        <v>0</v>
      </c>
      <c r="Q84" s="44">
        <f>ROUND(M84*H84,2)</f>
        <v>0</v>
      </c>
      <c r="R84" s="44">
        <f t="shared" si="7"/>
        <v>0</v>
      </c>
      <c r="S84" s="43">
        <f>ROUND(M84*F84,2)</f>
        <v>0</v>
      </c>
      <c r="T84" s="43">
        <f t="shared" si="8"/>
        <v>0</v>
      </c>
      <c r="U84" s="44">
        <f>ROUND(I84*M84,2)</f>
        <v>0</v>
      </c>
      <c r="V84" s="44">
        <f>ROUND(U84+U84*N84,2)</f>
        <v>0</v>
      </c>
    </row>
    <row r="85" spans="1:22" ht="25.5" x14ac:dyDescent="0.2">
      <c r="A85" s="19" t="s">
        <v>32</v>
      </c>
      <c r="B85" s="33" t="s">
        <v>127</v>
      </c>
      <c r="C85" s="34" t="s">
        <v>25</v>
      </c>
      <c r="D85" s="35">
        <v>0</v>
      </c>
      <c r="E85" s="36">
        <v>0</v>
      </c>
      <c r="F85" s="35">
        <v>0</v>
      </c>
      <c r="G85" s="37">
        <v>90</v>
      </c>
      <c r="H85" s="38">
        <v>300</v>
      </c>
      <c r="I85" s="37">
        <v>240</v>
      </c>
      <c r="J85" s="39"/>
      <c r="K85" s="33"/>
      <c r="L85" s="39"/>
      <c r="M85" s="40"/>
      <c r="N85" s="41"/>
      <c r="O85" s="42">
        <f>ROUND(M85*E85,2)</f>
        <v>0</v>
      </c>
      <c r="P85" s="43">
        <f t="shared" si="6"/>
        <v>0</v>
      </c>
      <c r="Q85" s="44">
        <f>ROUND(M85*H85,2)</f>
        <v>0</v>
      </c>
      <c r="R85" s="44">
        <f t="shared" si="7"/>
        <v>0</v>
      </c>
      <c r="S85" s="43">
        <f>ROUND(M85*F85,2)</f>
        <v>0</v>
      </c>
      <c r="T85" s="43">
        <f t="shared" si="8"/>
        <v>0</v>
      </c>
      <c r="U85" s="44">
        <f>ROUND(I85*M85,2)</f>
        <v>0</v>
      </c>
      <c r="V85" s="44">
        <f>ROUND(U85+U85*N85,2)</f>
        <v>0</v>
      </c>
    </row>
    <row r="86" spans="1:22" ht="25.5" x14ac:dyDescent="0.2">
      <c r="A86" s="32" t="s">
        <v>34</v>
      </c>
      <c r="B86" s="33" t="s">
        <v>128</v>
      </c>
      <c r="C86" s="34" t="s">
        <v>25</v>
      </c>
      <c r="D86" s="35">
        <v>30000</v>
      </c>
      <c r="E86" s="36">
        <v>100000</v>
      </c>
      <c r="F86" s="35">
        <v>80000</v>
      </c>
      <c r="G86" s="37">
        <v>30000</v>
      </c>
      <c r="H86" s="38">
        <v>100000</v>
      </c>
      <c r="I86" s="37">
        <v>80000</v>
      </c>
      <c r="J86" s="39"/>
      <c r="K86" s="33"/>
      <c r="L86" s="39"/>
      <c r="M86" s="40"/>
      <c r="N86" s="41"/>
      <c r="O86" s="42">
        <f>ROUND(M86*E86,2)</f>
        <v>0</v>
      </c>
      <c r="P86" s="43">
        <f t="shared" si="6"/>
        <v>0</v>
      </c>
      <c r="Q86" s="44">
        <f>ROUND(M86*H86,2)</f>
        <v>0</v>
      </c>
      <c r="R86" s="44">
        <f t="shared" si="7"/>
        <v>0</v>
      </c>
      <c r="S86" s="43">
        <f>ROUND(M86*F86,2)</f>
        <v>0</v>
      </c>
      <c r="T86" s="43">
        <f t="shared" si="8"/>
        <v>0</v>
      </c>
      <c r="U86" s="44">
        <f>ROUND(I86*M86,2)</f>
        <v>0</v>
      </c>
      <c r="V86" s="44">
        <f>ROUND(U86+U86*N86,2)</f>
        <v>0</v>
      </c>
    </row>
    <row r="87" spans="1:22" ht="25.5" x14ac:dyDescent="0.2">
      <c r="A87" s="19" t="s">
        <v>36</v>
      </c>
      <c r="B87" s="33" t="s">
        <v>129</v>
      </c>
      <c r="C87" s="34" t="s">
        <v>25</v>
      </c>
      <c r="D87" s="35">
        <v>45000</v>
      </c>
      <c r="E87" s="36">
        <v>150000</v>
      </c>
      <c r="F87" s="35">
        <v>120000</v>
      </c>
      <c r="G87" s="37">
        <v>45000</v>
      </c>
      <c r="H87" s="38">
        <v>150000</v>
      </c>
      <c r="I87" s="37">
        <v>120000</v>
      </c>
      <c r="J87" s="39"/>
      <c r="K87" s="33"/>
      <c r="L87" s="39"/>
      <c r="M87" s="40"/>
      <c r="N87" s="41"/>
      <c r="O87" s="42">
        <f>ROUND(M87*E87,2)</f>
        <v>0</v>
      </c>
      <c r="P87" s="43">
        <f t="shared" si="6"/>
        <v>0</v>
      </c>
      <c r="Q87" s="44">
        <f>ROUND(M87*H87,2)</f>
        <v>0</v>
      </c>
      <c r="R87" s="44">
        <f t="shared" si="7"/>
        <v>0</v>
      </c>
      <c r="S87" s="43">
        <f>ROUND(M87*F87,2)</f>
        <v>0</v>
      </c>
      <c r="T87" s="43">
        <f t="shared" si="8"/>
        <v>0</v>
      </c>
      <c r="U87" s="44">
        <f>ROUND(I87*M87,2)</f>
        <v>0</v>
      </c>
      <c r="V87" s="44">
        <f>ROUND(U87+U87*N87,2)</f>
        <v>0</v>
      </c>
    </row>
    <row r="88" spans="1:22" ht="25.5" x14ac:dyDescent="0.2">
      <c r="A88" s="32" t="s">
        <v>38</v>
      </c>
      <c r="B88" s="33" t="s">
        <v>130</v>
      </c>
      <c r="C88" s="34" t="s">
        <v>25</v>
      </c>
      <c r="D88" s="35">
        <v>9000</v>
      </c>
      <c r="E88" s="36">
        <v>30000</v>
      </c>
      <c r="F88" s="35">
        <v>24000</v>
      </c>
      <c r="G88" s="37">
        <v>9000</v>
      </c>
      <c r="H88" s="38">
        <v>30000</v>
      </c>
      <c r="I88" s="37">
        <v>24000</v>
      </c>
      <c r="J88" s="39"/>
      <c r="K88" s="33"/>
      <c r="L88" s="39"/>
      <c r="M88" s="40"/>
      <c r="N88" s="41"/>
      <c r="O88" s="42">
        <f>ROUND(M88*E88,2)</f>
        <v>0</v>
      </c>
      <c r="P88" s="43">
        <f t="shared" si="6"/>
        <v>0</v>
      </c>
      <c r="Q88" s="44">
        <f>ROUND(M88*H88,2)</f>
        <v>0</v>
      </c>
      <c r="R88" s="44">
        <f t="shared" si="7"/>
        <v>0</v>
      </c>
      <c r="S88" s="43">
        <f>ROUND(M88*F88,2)</f>
        <v>0</v>
      </c>
      <c r="T88" s="43">
        <f t="shared" si="8"/>
        <v>0</v>
      </c>
      <c r="U88" s="44">
        <f>ROUND(I88*M88,2)</f>
        <v>0</v>
      </c>
      <c r="V88" s="44">
        <f>ROUND(U88+U88*N88,2)</f>
        <v>0</v>
      </c>
    </row>
    <row r="89" spans="1:22" ht="25.5" x14ac:dyDescent="0.2">
      <c r="A89" s="19" t="s">
        <v>40</v>
      </c>
      <c r="B89" s="33" t="s">
        <v>131</v>
      </c>
      <c r="C89" s="34" t="s">
        <v>25</v>
      </c>
      <c r="D89" s="35">
        <v>1500</v>
      </c>
      <c r="E89" s="36">
        <v>5000</v>
      </c>
      <c r="F89" s="35">
        <v>4000</v>
      </c>
      <c r="G89" s="37">
        <v>1500</v>
      </c>
      <c r="H89" s="38">
        <v>5000</v>
      </c>
      <c r="I89" s="37">
        <v>4000</v>
      </c>
      <c r="J89" s="39"/>
      <c r="K89" s="33"/>
      <c r="L89" s="39"/>
      <c r="M89" s="40"/>
      <c r="N89" s="41"/>
      <c r="O89" s="42">
        <f>ROUND(M89*E89,2)</f>
        <v>0</v>
      </c>
      <c r="P89" s="43">
        <f t="shared" si="6"/>
        <v>0</v>
      </c>
      <c r="Q89" s="44">
        <f>ROUND(M89*H89,2)</f>
        <v>0</v>
      </c>
      <c r="R89" s="44">
        <f t="shared" si="7"/>
        <v>0</v>
      </c>
      <c r="S89" s="43">
        <f>ROUND(M89*F89,2)</f>
        <v>0</v>
      </c>
      <c r="T89" s="43">
        <f t="shared" si="8"/>
        <v>0</v>
      </c>
      <c r="U89" s="44">
        <f>ROUND(I89*M89,2)</f>
        <v>0</v>
      </c>
      <c r="V89" s="44">
        <f>ROUND(U89+U89*N89,2)</f>
        <v>0</v>
      </c>
    </row>
    <row r="90" spans="1:22" x14ac:dyDescent="0.2">
      <c r="A90" s="32" t="s">
        <v>42</v>
      </c>
      <c r="B90" s="33" t="s">
        <v>132</v>
      </c>
      <c r="C90" s="34" t="s">
        <v>25</v>
      </c>
      <c r="D90" s="35">
        <v>1500</v>
      </c>
      <c r="E90" s="36">
        <v>5000</v>
      </c>
      <c r="F90" s="35">
        <v>4000</v>
      </c>
      <c r="G90" s="37">
        <v>1500</v>
      </c>
      <c r="H90" s="38">
        <v>5000</v>
      </c>
      <c r="I90" s="37">
        <v>4000</v>
      </c>
      <c r="J90" s="39"/>
      <c r="K90" s="33"/>
      <c r="L90" s="39"/>
      <c r="M90" s="40"/>
      <c r="N90" s="41"/>
      <c r="O90" s="42">
        <f>ROUND(M90*E90,2)</f>
        <v>0</v>
      </c>
      <c r="P90" s="43">
        <f t="shared" si="6"/>
        <v>0</v>
      </c>
      <c r="Q90" s="44">
        <f>ROUND(M90*H90,2)</f>
        <v>0</v>
      </c>
      <c r="R90" s="44">
        <f t="shared" si="7"/>
        <v>0</v>
      </c>
      <c r="S90" s="43">
        <f>ROUND(M90*F90,2)</f>
        <v>0</v>
      </c>
      <c r="T90" s="43">
        <f t="shared" si="8"/>
        <v>0</v>
      </c>
      <c r="U90" s="44">
        <f>ROUND(I90*M90,2)</f>
        <v>0</v>
      </c>
      <c r="V90" s="44">
        <f>ROUND(U90+U90*N90,2)</f>
        <v>0</v>
      </c>
    </row>
    <row r="91" spans="1:22" ht="51" x14ac:dyDescent="0.2">
      <c r="A91" s="19" t="s">
        <v>44</v>
      </c>
      <c r="B91" s="33" t="s">
        <v>133</v>
      </c>
      <c r="C91" s="34" t="s">
        <v>25</v>
      </c>
      <c r="D91" s="35">
        <v>0</v>
      </c>
      <c r="E91" s="36">
        <v>0</v>
      </c>
      <c r="F91" s="35">
        <v>0</v>
      </c>
      <c r="G91" s="37">
        <v>12000</v>
      </c>
      <c r="H91" s="38">
        <v>30000</v>
      </c>
      <c r="I91" s="37">
        <v>24000</v>
      </c>
      <c r="J91" s="39"/>
      <c r="K91" s="33"/>
      <c r="L91" s="39"/>
      <c r="M91" s="40"/>
      <c r="N91" s="41"/>
      <c r="O91" s="42">
        <f>ROUND(M91*E91,2)</f>
        <v>0</v>
      </c>
      <c r="P91" s="43">
        <f t="shared" si="6"/>
        <v>0</v>
      </c>
      <c r="Q91" s="44">
        <f>ROUND(M91*H91,2)</f>
        <v>0</v>
      </c>
      <c r="R91" s="44">
        <f t="shared" si="7"/>
        <v>0</v>
      </c>
      <c r="S91" s="43">
        <f>ROUND(M91*F91,2)</f>
        <v>0</v>
      </c>
      <c r="T91" s="43">
        <f t="shared" si="8"/>
        <v>0</v>
      </c>
      <c r="U91" s="44">
        <f>ROUND(I91*M91,2)</f>
        <v>0</v>
      </c>
      <c r="V91" s="44">
        <f>ROUND(U91+U91*N91,2)</f>
        <v>0</v>
      </c>
    </row>
    <row r="92" spans="1:22" x14ac:dyDescent="0.2">
      <c r="A92" s="32" t="s">
        <v>45</v>
      </c>
      <c r="B92" s="33" t="s">
        <v>134</v>
      </c>
      <c r="C92" s="34" t="s">
        <v>25</v>
      </c>
      <c r="D92" s="35">
        <v>0</v>
      </c>
      <c r="E92" s="36">
        <v>0</v>
      </c>
      <c r="F92" s="35">
        <v>0</v>
      </c>
      <c r="G92" s="37">
        <v>16</v>
      </c>
      <c r="H92" s="38">
        <v>40</v>
      </c>
      <c r="I92" s="37">
        <v>32</v>
      </c>
      <c r="J92" s="39"/>
      <c r="K92" s="33"/>
      <c r="L92" s="39"/>
      <c r="M92" s="40"/>
      <c r="N92" s="41"/>
      <c r="O92" s="42">
        <f>ROUND(M92*E92,2)</f>
        <v>0</v>
      </c>
      <c r="P92" s="43">
        <f t="shared" si="6"/>
        <v>0</v>
      </c>
      <c r="Q92" s="44">
        <f>ROUND(M92*H92,2)</f>
        <v>0</v>
      </c>
      <c r="R92" s="44">
        <f t="shared" si="7"/>
        <v>0</v>
      </c>
      <c r="S92" s="43">
        <f>ROUND(M92*F92,2)</f>
        <v>0</v>
      </c>
      <c r="T92" s="43">
        <f t="shared" si="8"/>
        <v>0</v>
      </c>
      <c r="U92" s="44">
        <f>ROUND(I92*M92,2)</f>
        <v>0</v>
      </c>
      <c r="V92" s="44">
        <f>ROUND(U92+U92*N92,2)</f>
        <v>0</v>
      </c>
    </row>
    <row r="93" spans="1:22" x14ac:dyDescent="0.2">
      <c r="A93" s="19" t="s">
        <v>47</v>
      </c>
      <c r="B93" s="33" t="s">
        <v>135</v>
      </c>
      <c r="C93" s="34" t="s">
        <v>25</v>
      </c>
      <c r="D93" s="35">
        <v>9000</v>
      </c>
      <c r="E93" s="36">
        <v>30000</v>
      </c>
      <c r="F93" s="35">
        <v>24000</v>
      </c>
      <c r="G93" s="37">
        <v>20000</v>
      </c>
      <c r="H93" s="38">
        <v>50000</v>
      </c>
      <c r="I93" s="37">
        <v>40000</v>
      </c>
      <c r="J93" s="39"/>
      <c r="K93" s="33"/>
      <c r="L93" s="39"/>
      <c r="M93" s="40"/>
      <c r="N93" s="41"/>
      <c r="O93" s="42">
        <f>ROUND(M93*E93,2)</f>
        <v>0</v>
      </c>
      <c r="P93" s="43">
        <f t="shared" si="6"/>
        <v>0</v>
      </c>
      <c r="Q93" s="44">
        <f>ROUND(M93*H93,2)</f>
        <v>0</v>
      </c>
      <c r="R93" s="44">
        <f t="shared" si="7"/>
        <v>0</v>
      </c>
      <c r="S93" s="43">
        <f>ROUND(M93*F93,2)</f>
        <v>0</v>
      </c>
      <c r="T93" s="43">
        <f t="shared" si="8"/>
        <v>0</v>
      </c>
      <c r="U93" s="44">
        <f>ROUND(I93*M93,2)</f>
        <v>0</v>
      </c>
      <c r="V93" s="44">
        <f>ROUND(U93+U93*N93,2)</f>
        <v>0</v>
      </c>
    </row>
    <row r="94" spans="1:22" x14ac:dyDescent="0.2">
      <c r="A94" s="32" t="s">
        <v>49</v>
      </c>
      <c r="B94" s="33" t="s">
        <v>136</v>
      </c>
      <c r="C94" s="34" t="s">
        <v>25</v>
      </c>
      <c r="D94" s="35">
        <v>10500</v>
      </c>
      <c r="E94" s="36">
        <v>35000</v>
      </c>
      <c r="F94" s="35">
        <v>28000</v>
      </c>
      <c r="G94" s="37">
        <v>20000</v>
      </c>
      <c r="H94" s="38">
        <v>50000</v>
      </c>
      <c r="I94" s="37">
        <v>40000</v>
      </c>
      <c r="J94" s="39"/>
      <c r="K94" s="33"/>
      <c r="L94" s="39"/>
      <c r="M94" s="40"/>
      <c r="N94" s="41"/>
      <c r="O94" s="42">
        <f>ROUND(M94*E94,2)</f>
        <v>0</v>
      </c>
      <c r="P94" s="43">
        <f t="shared" si="6"/>
        <v>0</v>
      </c>
      <c r="Q94" s="44">
        <f>ROUND(M94*H94,2)</f>
        <v>0</v>
      </c>
      <c r="R94" s="44">
        <f t="shared" si="7"/>
        <v>0</v>
      </c>
      <c r="S94" s="43">
        <f>ROUND(M94*F94,2)</f>
        <v>0</v>
      </c>
      <c r="T94" s="43">
        <f t="shared" si="8"/>
        <v>0</v>
      </c>
      <c r="U94" s="44">
        <f>ROUND(I94*M94,2)</f>
        <v>0</v>
      </c>
      <c r="V94" s="44">
        <f>ROUND(U94+U94*N94,2)</f>
        <v>0</v>
      </c>
    </row>
    <row r="95" spans="1:22" ht="13.5" thickBot="1" x14ac:dyDescent="0.25">
      <c r="A95" s="19" t="s">
        <v>51</v>
      </c>
      <c r="B95" s="33" t="s">
        <v>137</v>
      </c>
      <c r="C95" s="34" t="s">
        <v>25</v>
      </c>
      <c r="D95" s="35">
        <v>19500</v>
      </c>
      <c r="E95" s="36">
        <v>65000</v>
      </c>
      <c r="F95" s="35">
        <v>52000</v>
      </c>
      <c r="G95" s="37">
        <v>26000</v>
      </c>
      <c r="H95" s="38">
        <v>65000</v>
      </c>
      <c r="I95" s="37">
        <v>52000</v>
      </c>
      <c r="J95" s="39"/>
      <c r="K95" s="33"/>
      <c r="L95" s="39"/>
      <c r="M95" s="137"/>
      <c r="N95" s="46"/>
      <c r="O95" s="42">
        <f>ROUND(M95*E95,2)</f>
        <v>0</v>
      </c>
      <c r="P95" s="43">
        <f t="shared" si="6"/>
        <v>0</v>
      </c>
      <c r="Q95" s="44">
        <f>ROUND(M95*H95,2)</f>
        <v>0</v>
      </c>
      <c r="R95" s="44">
        <f t="shared" si="7"/>
        <v>0</v>
      </c>
      <c r="S95" s="43">
        <f>ROUND(M95*F95,2)</f>
        <v>0</v>
      </c>
      <c r="T95" s="43">
        <f t="shared" si="8"/>
        <v>0</v>
      </c>
      <c r="U95" s="44">
        <f>ROUND(I95*M95,2)</f>
        <v>0</v>
      </c>
      <c r="V95" s="44">
        <f>ROUND(U95+U95*N95,2)</f>
        <v>0</v>
      </c>
    </row>
    <row r="96" spans="1:22" ht="15.75" customHeight="1" thickBot="1" x14ac:dyDescent="0.25">
      <c r="M96" s="138" t="s">
        <v>86</v>
      </c>
      <c r="N96" s="139"/>
      <c r="O96" s="136">
        <f>SUM(O81:O95)</f>
        <v>0</v>
      </c>
      <c r="P96" s="58">
        <f>SUM(P81:P95)</f>
        <v>0</v>
      </c>
      <c r="Q96" s="59">
        <f>SUM(Q81:Q95)</f>
        <v>0</v>
      </c>
      <c r="R96" s="59">
        <f>SUM(R81:R95)</f>
        <v>0</v>
      </c>
      <c r="S96" s="58">
        <f>SUM(S81:S95)</f>
        <v>0</v>
      </c>
      <c r="T96" s="58">
        <f>SUM(T81:T95)</f>
        <v>0</v>
      </c>
      <c r="U96" s="59">
        <f>SUM(U81:U95)</f>
        <v>0</v>
      </c>
      <c r="V96" s="60">
        <f>SUM(V81:V95)</f>
        <v>0</v>
      </c>
    </row>
    <row r="97" spans="1:22" ht="13.5" thickBot="1" x14ac:dyDescent="0.25">
      <c r="O97" s="61"/>
      <c r="P97" s="88"/>
      <c r="Q97" s="89"/>
      <c r="R97" s="88"/>
      <c r="S97" s="88"/>
      <c r="T97" s="87"/>
      <c r="U97" s="87"/>
    </row>
    <row r="98" spans="1:22" ht="15.75" customHeight="1" thickBot="1" x14ac:dyDescent="0.25">
      <c r="K98" s="121" t="str">
        <f>A80</f>
        <v>PAKIET 2</v>
      </c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3"/>
    </row>
    <row r="99" spans="1:22" ht="27.75" customHeight="1" thickBot="1" x14ac:dyDescent="0.25">
      <c r="K99" s="124" t="s">
        <v>112</v>
      </c>
      <c r="L99" s="125"/>
      <c r="M99" s="125" t="s">
        <v>113</v>
      </c>
      <c r="N99" s="125"/>
      <c r="O99" s="126" t="s">
        <v>114</v>
      </c>
      <c r="P99" s="126"/>
      <c r="Q99" s="125" t="s">
        <v>115</v>
      </c>
      <c r="R99" s="125"/>
      <c r="S99" s="126" t="s">
        <v>116</v>
      </c>
      <c r="T99" s="126"/>
      <c r="U99" s="133" t="s">
        <v>117</v>
      </c>
      <c r="V99" s="134"/>
    </row>
    <row r="100" spans="1:22" ht="13.5" thickBot="1" x14ac:dyDescent="0.25">
      <c r="K100" s="98" t="s">
        <v>118</v>
      </c>
      <c r="L100" s="99" t="s">
        <v>119</v>
      </c>
      <c r="M100" s="98" t="s">
        <v>118</v>
      </c>
      <c r="N100" s="99" t="s">
        <v>119</v>
      </c>
      <c r="O100" s="100" t="s">
        <v>118</v>
      </c>
      <c r="P100" s="101" t="s">
        <v>119</v>
      </c>
      <c r="Q100" s="100" t="s">
        <v>118</v>
      </c>
      <c r="R100" s="101" t="s">
        <v>119</v>
      </c>
      <c r="S100" s="100" t="s">
        <v>118</v>
      </c>
      <c r="T100" s="101" t="s">
        <v>119</v>
      </c>
      <c r="U100" s="100" t="s">
        <v>118</v>
      </c>
      <c r="V100" s="101" t="s">
        <v>119</v>
      </c>
    </row>
    <row r="101" spans="1:22" ht="13.5" thickBot="1" x14ac:dyDescent="0.25">
      <c r="K101" s="94">
        <f>O96</f>
        <v>0</v>
      </c>
      <c r="L101" s="85">
        <f>Q96</f>
        <v>0</v>
      </c>
      <c r="M101" s="84">
        <f>P96</f>
        <v>0</v>
      </c>
      <c r="N101" s="85">
        <f>R96</f>
        <v>0</v>
      </c>
      <c r="O101" s="95">
        <f>S96</f>
        <v>0</v>
      </c>
      <c r="P101" s="96">
        <f>U96</f>
        <v>0</v>
      </c>
      <c r="Q101" s="84">
        <f>T96</f>
        <v>0</v>
      </c>
      <c r="R101" s="85">
        <f>V96</f>
        <v>0</v>
      </c>
      <c r="S101" s="84">
        <f>K101+O101</f>
        <v>0</v>
      </c>
      <c r="T101" s="85">
        <f>L101+P101</f>
        <v>0</v>
      </c>
      <c r="U101" s="84">
        <f>M101+Q101</f>
        <v>0</v>
      </c>
      <c r="V101" s="86">
        <f>N101+R101</f>
        <v>0</v>
      </c>
    </row>
    <row r="103" spans="1:22" x14ac:dyDescent="0.2">
      <c r="A103" s="104" t="s">
        <v>161</v>
      </c>
      <c r="B103" s="104"/>
      <c r="C103" s="104"/>
      <c r="D103" s="104"/>
      <c r="E103" s="104"/>
      <c r="F103" s="104"/>
      <c r="G103" s="104"/>
      <c r="H103" s="104"/>
      <c r="I103" s="104"/>
      <c r="J103" s="104"/>
    </row>
    <row r="104" spans="1:22" ht="12.75" customHeight="1" x14ac:dyDescent="0.2">
      <c r="A104" s="103" t="s">
        <v>162</v>
      </c>
      <c r="B104" s="103"/>
      <c r="C104" s="103"/>
      <c r="D104" s="103"/>
      <c r="E104" s="103"/>
      <c r="F104" s="103"/>
      <c r="G104" s="103"/>
      <c r="H104" s="103"/>
      <c r="I104" s="103"/>
      <c r="J104" s="103"/>
    </row>
    <row r="105" spans="1:22" ht="13.5" thickBot="1" x14ac:dyDescent="0.25"/>
    <row r="106" spans="1:22" ht="13.5" thickBot="1" x14ac:dyDescent="0.25">
      <c r="K106" s="121" t="s">
        <v>138</v>
      </c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3"/>
    </row>
    <row r="107" spans="1:22" ht="13.5" customHeight="1" thickBot="1" x14ac:dyDescent="0.25">
      <c r="K107" s="124" t="s">
        <v>112</v>
      </c>
      <c r="L107" s="125"/>
      <c r="M107" s="125" t="s">
        <v>113</v>
      </c>
      <c r="N107" s="125"/>
      <c r="O107" s="126" t="s">
        <v>114</v>
      </c>
      <c r="P107" s="126"/>
      <c r="Q107" s="125" t="s">
        <v>115</v>
      </c>
      <c r="R107" s="125"/>
      <c r="S107" s="126" t="s">
        <v>116</v>
      </c>
      <c r="T107" s="126"/>
      <c r="U107" s="133" t="s">
        <v>117</v>
      </c>
      <c r="V107" s="134"/>
    </row>
    <row r="108" spans="1:22" ht="13.5" thickBot="1" x14ac:dyDescent="0.25">
      <c r="K108" s="98" t="s">
        <v>118</v>
      </c>
      <c r="L108" s="99" t="s">
        <v>119</v>
      </c>
      <c r="M108" s="98" t="s">
        <v>118</v>
      </c>
      <c r="N108" s="99" t="s">
        <v>119</v>
      </c>
      <c r="O108" s="100" t="s">
        <v>118</v>
      </c>
      <c r="P108" s="101" t="s">
        <v>119</v>
      </c>
      <c r="Q108" s="100" t="s">
        <v>118</v>
      </c>
      <c r="R108" s="101" t="s">
        <v>119</v>
      </c>
      <c r="S108" s="100" t="s">
        <v>118</v>
      </c>
      <c r="T108" s="101" t="s">
        <v>119</v>
      </c>
      <c r="U108" s="100" t="s">
        <v>118</v>
      </c>
      <c r="V108" s="101" t="s">
        <v>119</v>
      </c>
    </row>
    <row r="109" spans="1:22" ht="13.5" thickBot="1" x14ac:dyDescent="0.25">
      <c r="K109" s="94">
        <f>K101+G66+H66</f>
        <v>0</v>
      </c>
      <c r="L109" s="85">
        <f>L101+I66+J66</f>
        <v>0</v>
      </c>
      <c r="M109" s="84">
        <f>M101+K66+L66</f>
        <v>0</v>
      </c>
      <c r="N109" s="85">
        <f>N101+M66+N66</f>
        <v>0</v>
      </c>
      <c r="O109" s="95">
        <f>O101+O66</f>
        <v>0</v>
      </c>
      <c r="P109" s="96">
        <f>P101+P66</f>
        <v>0</v>
      </c>
      <c r="Q109" s="84">
        <f>Q101+Q66</f>
        <v>0</v>
      </c>
      <c r="R109" s="85">
        <f>R101+R66</f>
        <v>0</v>
      </c>
      <c r="S109" s="84">
        <f>S101+S66</f>
        <v>0</v>
      </c>
      <c r="T109" s="85">
        <f>T101+T66</f>
        <v>0</v>
      </c>
      <c r="U109" s="84">
        <f>U101+U66</f>
        <v>0</v>
      </c>
      <c r="V109" s="86">
        <f>V101+V66</f>
        <v>0</v>
      </c>
    </row>
  </sheetData>
  <mergeCells count="64">
    <mergeCell ref="A6:V6"/>
    <mergeCell ref="U99:V99"/>
    <mergeCell ref="U63:V63"/>
    <mergeCell ref="A43:V43"/>
    <mergeCell ref="M40:N40"/>
    <mergeCell ref="M50:N50"/>
    <mergeCell ref="A80:V80"/>
    <mergeCell ref="M96:N96"/>
    <mergeCell ref="K106:V106"/>
    <mergeCell ref="K107:L107"/>
    <mergeCell ref="M107:N107"/>
    <mergeCell ref="O107:P107"/>
    <mergeCell ref="Q107:R107"/>
    <mergeCell ref="S107:T107"/>
    <mergeCell ref="U107:V107"/>
    <mergeCell ref="V64:V65"/>
    <mergeCell ref="G64:H64"/>
    <mergeCell ref="I64:J64"/>
    <mergeCell ref="K64:L64"/>
    <mergeCell ref="M64:N64"/>
    <mergeCell ref="O64:O65"/>
    <mergeCell ref="P64:P65"/>
    <mergeCell ref="Q64:Q65"/>
    <mergeCell ref="R64:R65"/>
    <mergeCell ref="S64:S65"/>
    <mergeCell ref="T64:T65"/>
    <mergeCell ref="U64:U65"/>
    <mergeCell ref="B60:E60"/>
    <mergeCell ref="F60:K60"/>
    <mergeCell ref="G62:V62"/>
    <mergeCell ref="G63:J63"/>
    <mergeCell ref="K63:N63"/>
    <mergeCell ref="O63:P63"/>
    <mergeCell ref="Q63:R63"/>
    <mergeCell ref="S63:T63"/>
    <mergeCell ref="F57:K57"/>
    <mergeCell ref="B58:E58"/>
    <mergeCell ref="F58:K58"/>
    <mergeCell ref="B59:E59"/>
    <mergeCell ref="F59:K59"/>
    <mergeCell ref="B71:J71"/>
    <mergeCell ref="B70:J70"/>
    <mergeCell ref="B69:J69"/>
    <mergeCell ref="B68:J68"/>
    <mergeCell ref="A1:Q1"/>
    <mergeCell ref="B54:E54"/>
    <mergeCell ref="F54:K54"/>
    <mergeCell ref="B51:M51"/>
    <mergeCell ref="B55:E55"/>
    <mergeCell ref="F55:K55"/>
    <mergeCell ref="B56:E56"/>
    <mergeCell ref="F56:K56"/>
    <mergeCell ref="B57:E57"/>
    <mergeCell ref="B73:J73"/>
    <mergeCell ref="A76:J76"/>
    <mergeCell ref="A75:J75"/>
    <mergeCell ref="A103:J103"/>
    <mergeCell ref="A104:J104"/>
    <mergeCell ref="K98:V98"/>
    <mergeCell ref="K99:L99"/>
    <mergeCell ref="M99:N99"/>
    <mergeCell ref="O99:P99"/>
    <mergeCell ref="Q99:R99"/>
    <mergeCell ref="S99:T99"/>
  </mergeCells>
  <pageMargins left="0.23622047244094491" right="0.23622047244094491" top="0.19685039370078741" bottom="0.19685039370078741" header="0.11811023622047245" footer="0.11811023622047245"/>
  <pageSetup paperSize="9" scale="40" fitToHeight="0" orientation="landscape" horizontalDpi="4294967293" verticalDpi="4294967293" r:id="rId1"/>
  <headerFooter>
    <oddHeader>&amp;L95/PN/ZP/D/2024&amp;CFormularz asortymentowo-cenowy&amp;RZałącznik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FAC 95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Dyl-Niedźwiecka</dc:creator>
  <cp:lastModifiedBy>Maria Dyl-Niedźwiecka</cp:lastModifiedBy>
  <cp:lastPrinted>2024-06-05T09:14:57Z</cp:lastPrinted>
  <dcterms:created xsi:type="dcterms:W3CDTF">2024-05-29T07:36:06Z</dcterms:created>
  <dcterms:modified xsi:type="dcterms:W3CDTF">2024-06-10T06:30:28Z</dcterms:modified>
</cp:coreProperties>
</file>