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75" windowHeight="11910" tabRatio="387" activeTab="0"/>
  </bookViews>
  <sheets>
    <sheet name="kredyt" sheetId="1" r:id="rId1"/>
  </sheets>
  <definedNames>
    <definedName name="_xlfn.DAYS" hidden="1">#NAME?</definedName>
  </definedNames>
  <calcPr fullCalcOnLoad="1" fullPrecision="0"/>
</workbook>
</file>

<file path=xl/sharedStrings.xml><?xml version="1.0" encoding="utf-8"?>
<sst xmlns="http://schemas.openxmlformats.org/spreadsheetml/2006/main" count="15" uniqueCount="13">
  <si>
    <t>%</t>
  </si>
  <si>
    <t>wysokość odsetek – stała marża ( w % )</t>
  </si>
  <si>
    <t>oferowana stopa odsetek zmiennych (razem wiersz 1+2) w %</t>
  </si>
  <si>
    <t>Rata kapitałowa (w zł)</t>
  </si>
  <si>
    <t>Wysokość odsetek obliczyć za następującą liczbę dni</t>
  </si>
  <si>
    <t>Liczba dni w roku</t>
  </si>
  <si>
    <t xml:space="preserve"> </t>
  </si>
  <si>
    <t>Data</t>
  </si>
  <si>
    <t xml:space="preserve">Saldo zadłużenia (w zł) </t>
  </si>
  <si>
    <r>
      <t xml:space="preserve">Suma odsetek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(w zł)</t>
    </r>
  </si>
  <si>
    <t>L.p.</t>
  </si>
  <si>
    <t>Odsetki naliczone (w zł)</t>
  </si>
  <si>
    <t>oprocentowanie zmienne WIBOR 3M z dnia 26 czerwca 2024r. ( w % 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</si>
</sst>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0.0"/>
    <numFmt numFmtId="168" formatCode="mmm/yyyy"/>
    <numFmt numFmtId="169" formatCode="[$-415]d\ mmmm\ yyyy"/>
    <numFmt numFmtId="170" formatCode="[$-F800]dddd\,\ mmmm\ dd\,\ yyyy"/>
    <numFmt numFmtId="171" formatCode="[$-415]d\ mmm\ yy;@"/>
    <numFmt numFmtId="172" formatCode="#,##0.0"/>
    <numFmt numFmtId="173" formatCode="0.0000"/>
    <numFmt numFmtId="174" formatCode="dd\-mm\-yyyy"/>
  </numFmts>
  <fonts count="57">
    <font>
      <sz val="10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color indexed="5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9.5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4" fontId="0" fillId="0" borderId="0" xfId="0" applyNumberFormat="1" applyAlignment="1">
      <alignment/>
    </xf>
    <xf numFmtId="0" fontId="10" fillId="0" borderId="0" xfId="0" applyFont="1" applyBorder="1" applyAlignment="1">
      <alignment horizontal="left" vertical="center"/>
    </xf>
    <xf numFmtId="4" fontId="0" fillId="0" borderId="0" xfId="0" applyNumberFormat="1" applyFill="1" applyBorder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" fontId="11" fillId="35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 applyProtection="1">
      <alignment horizontal="righ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1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6" fillId="36" borderId="10" xfId="0" applyNumberFormat="1" applyFont="1" applyFill="1" applyBorder="1" applyAlignment="1" applyProtection="1">
      <alignment horizontal="right" vertical="center" wrapText="1"/>
      <protection/>
    </xf>
    <xf numFmtId="2" fontId="56" fillId="35" borderId="10" xfId="0" applyNumberFormat="1" applyFont="1" applyFill="1" applyBorder="1" applyAlignment="1" applyProtection="1">
      <alignment horizontal="right" vertical="center"/>
      <protection locked="0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6"/>
  <sheetViews>
    <sheetView tabSelected="1" workbookViewId="0" topLeftCell="A1">
      <selection activeCell="G5" sqref="G5"/>
    </sheetView>
  </sheetViews>
  <sheetFormatPr defaultColWidth="11.57421875" defaultRowHeight="12.75"/>
  <cols>
    <col min="1" max="1" width="8.8515625" style="1" customWidth="1"/>
    <col min="2" max="2" width="16.28125" style="1" bestFit="1" customWidth="1"/>
    <col min="3" max="3" width="19.7109375" style="1" customWidth="1"/>
    <col min="4" max="4" width="22.00390625" style="1" customWidth="1"/>
    <col min="5" max="5" width="14.00390625" style="1" customWidth="1"/>
    <col min="6" max="6" width="14.28125" style="1" customWidth="1"/>
    <col min="7" max="7" width="18.28125" style="1" customWidth="1"/>
    <col min="8" max="8" width="7.7109375" style="1" customWidth="1"/>
    <col min="9" max="9" width="11.57421875" style="0" customWidth="1"/>
    <col min="10" max="26" width="11.57421875" style="16" customWidth="1"/>
    <col min="27" max="63" width="11.57421875" style="17" customWidth="1"/>
    <col min="64" max="16384" width="11.5742187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12" ht="12.75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</row>
    <row r="3" spans="1:8" ht="12.75">
      <c r="A3" s="2"/>
      <c r="B3" s="3"/>
      <c r="C3" s="2"/>
      <c r="D3" s="2"/>
      <c r="E3" s="2"/>
      <c r="F3" s="2"/>
      <c r="G3" s="2"/>
      <c r="H3" s="2"/>
    </row>
    <row r="4" spans="1:8" ht="21" customHeight="1">
      <c r="A4" s="13">
        <v>1</v>
      </c>
      <c r="B4" s="45" t="s">
        <v>12</v>
      </c>
      <c r="C4" s="45"/>
      <c r="D4" s="45"/>
      <c r="E4" s="45"/>
      <c r="F4" s="45"/>
      <c r="G4" s="29">
        <v>5.87</v>
      </c>
      <c r="H4" s="2" t="s">
        <v>0</v>
      </c>
    </row>
    <row r="5" spans="1:8" ht="21" customHeight="1">
      <c r="A5" s="13">
        <v>2</v>
      </c>
      <c r="B5" s="43" t="s">
        <v>1</v>
      </c>
      <c r="C5" s="43"/>
      <c r="D5" s="43"/>
      <c r="E5" s="43"/>
      <c r="F5" s="43"/>
      <c r="G5" s="39"/>
      <c r="H5" s="2" t="s">
        <v>0</v>
      </c>
    </row>
    <row r="6" spans="1:8" ht="21" customHeight="1">
      <c r="A6" s="13">
        <v>3</v>
      </c>
      <c r="B6" s="43" t="s">
        <v>2</v>
      </c>
      <c r="C6" s="43"/>
      <c r="D6" s="43"/>
      <c r="E6" s="43"/>
      <c r="F6" s="43"/>
      <c r="G6" s="30">
        <f>G4+G5</f>
        <v>5.87</v>
      </c>
      <c r="H6" s="2" t="s">
        <v>0</v>
      </c>
    </row>
    <row r="7" spans="1:8" ht="12.75">
      <c r="A7" s="2"/>
      <c r="B7" s="3"/>
      <c r="C7" s="2"/>
      <c r="D7" s="2"/>
      <c r="E7" s="2"/>
      <c r="F7" s="2"/>
      <c r="G7" s="2"/>
      <c r="H7" s="2"/>
    </row>
    <row r="8" spans="1:8" ht="27.75" customHeight="1">
      <c r="A8" s="44"/>
      <c r="B8" s="44"/>
      <c r="C8" s="44"/>
      <c r="D8" s="44"/>
      <c r="E8" s="44"/>
      <c r="F8" s="44"/>
      <c r="G8" s="44"/>
      <c r="H8" s="44"/>
    </row>
    <row r="9" spans="1:8" ht="12.75">
      <c r="A9" s="4"/>
      <c r="B9" s="5"/>
      <c r="C9" s="4"/>
      <c r="D9" s="4"/>
      <c r="E9" s="4"/>
      <c r="F9" s="4"/>
      <c r="G9" s="4"/>
      <c r="H9" s="4"/>
    </row>
    <row r="10" spans="1:63" s="6" customFormat="1" ht="30.75" customHeight="1">
      <c r="A10" s="11" t="s">
        <v>10</v>
      </c>
      <c r="B10" s="11" t="s">
        <v>7</v>
      </c>
      <c r="C10" s="11" t="s">
        <v>3</v>
      </c>
      <c r="D10" s="11" t="s">
        <v>4</v>
      </c>
      <c r="E10" s="11" t="s">
        <v>5</v>
      </c>
      <c r="F10" s="12" t="s">
        <v>11</v>
      </c>
      <c r="G10" s="11" t="s">
        <v>8</v>
      </c>
      <c r="H10" s="20"/>
      <c r="I10" s="21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</row>
    <row r="11" spans="1:63" s="10" customFormat="1" ht="19.5" customHeight="1">
      <c r="A11" s="11"/>
      <c r="B11" s="11"/>
      <c r="C11" s="19"/>
      <c r="D11" s="11"/>
      <c r="E11" s="11"/>
      <c r="F11" s="12"/>
      <c r="G11" s="38">
        <f>SUM(C12:C49)</f>
        <v>3500000</v>
      </c>
      <c r="H11" s="20"/>
      <c r="I11" s="21"/>
      <c r="J11" s="2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s="6" customFormat="1" ht="13.5" customHeight="1">
      <c r="A12" s="31">
        <v>0</v>
      </c>
      <c r="B12" s="32">
        <v>45565</v>
      </c>
      <c r="C12" s="33"/>
      <c r="D12" s="34">
        <v>0</v>
      </c>
      <c r="E12" s="35">
        <v>366</v>
      </c>
      <c r="F12" s="36">
        <f>G11*($G$6/100)/E12*D12</f>
        <v>0</v>
      </c>
      <c r="G12" s="37">
        <f aca="true" t="shared" si="0" ref="G12:G41">G11-C12</f>
        <v>3500000</v>
      </c>
      <c r="H12" s="22"/>
      <c r="I12" s="21"/>
      <c r="J12" s="2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s="6" customFormat="1" ht="13.5" customHeight="1">
      <c r="A13" s="31">
        <v>1</v>
      </c>
      <c r="B13" s="32">
        <f aca="true" t="shared" si="1" ref="B13:B49">_XLL.NR.SER.OST.DN.MIES(B12,3)</f>
        <v>45657</v>
      </c>
      <c r="C13" s="33">
        <v>0</v>
      </c>
      <c r="D13" s="34">
        <f aca="true" t="shared" si="2" ref="D13:D47">_xlfn.DAYS(B13,B12)</f>
        <v>92</v>
      </c>
      <c r="E13" s="35">
        <v>366</v>
      </c>
      <c r="F13" s="36">
        <f aca="true" t="shared" si="3" ref="F13:F47">+G12*($G$6/100)/E13*D13</f>
        <v>51643.17</v>
      </c>
      <c r="G13" s="37">
        <f t="shared" si="0"/>
        <v>3500000</v>
      </c>
      <c r="H13" s="26">
        <f>YEAR(B13)</f>
        <v>2024</v>
      </c>
      <c r="I13" s="21"/>
      <c r="J13" s="2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</row>
    <row r="14" spans="1:63" s="6" customFormat="1" ht="13.5" customHeight="1">
      <c r="A14" s="31">
        <v>2</v>
      </c>
      <c r="B14" s="32">
        <f t="shared" si="1"/>
        <v>45747</v>
      </c>
      <c r="C14" s="33">
        <v>12500</v>
      </c>
      <c r="D14" s="34">
        <f t="shared" si="2"/>
        <v>90</v>
      </c>
      <c r="E14" s="35">
        <f>SUM(D14:D17)</f>
        <v>365</v>
      </c>
      <c r="F14" s="36">
        <f t="shared" si="3"/>
        <v>50658.9</v>
      </c>
      <c r="G14" s="37">
        <f t="shared" si="0"/>
        <v>3487500</v>
      </c>
      <c r="H14" s="26">
        <f aca="true" t="shared" si="4" ref="H14:H49">YEAR(B14)</f>
        <v>2025</v>
      </c>
      <c r="I14" s="21"/>
      <c r="J14" s="2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</row>
    <row r="15" spans="1:63" s="6" customFormat="1" ht="13.5" customHeight="1">
      <c r="A15" s="31">
        <v>3</v>
      </c>
      <c r="B15" s="32">
        <f t="shared" si="1"/>
        <v>45838</v>
      </c>
      <c r="C15" s="33">
        <v>12500</v>
      </c>
      <c r="D15" s="34">
        <f t="shared" si="2"/>
        <v>91</v>
      </c>
      <c r="E15" s="35">
        <f>E14</f>
        <v>365</v>
      </c>
      <c r="F15" s="36">
        <f t="shared" si="3"/>
        <v>51038.85</v>
      </c>
      <c r="G15" s="37">
        <f t="shared" si="0"/>
        <v>3475000</v>
      </c>
      <c r="H15" s="26">
        <f t="shared" si="4"/>
        <v>2025</v>
      </c>
      <c r="I15" s="21"/>
      <c r="J15" s="2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</row>
    <row r="16" spans="1:63" s="6" customFormat="1" ht="13.5" customHeight="1">
      <c r="A16" s="31">
        <v>4</v>
      </c>
      <c r="B16" s="32">
        <f t="shared" si="1"/>
        <v>45930</v>
      </c>
      <c r="C16" s="33">
        <v>12500</v>
      </c>
      <c r="D16" s="34">
        <f t="shared" si="2"/>
        <v>92</v>
      </c>
      <c r="E16" s="35">
        <f>E15</f>
        <v>365</v>
      </c>
      <c r="F16" s="36">
        <f t="shared" si="3"/>
        <v>51414.77</v>
      </c>
      <c r="G16" s="37">
        <f t="shared" si="0"/>
        <v>3462500</v>
      </c>
      <c r="H16" s="26">
        <f t="shared" si="4"/>
        <v>2025</v>
      </c>
      <c r="I16" s="21"/>
      <c r="J16" s="2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</row>
    <row r="17" spans="1:63" s="6" customFormat="1" ht="13.5" customHeight="1">
      <c r="A17" s="31">
        <v>5</v>
      </c>
      <c r="B17" s="32">
        <f t="shared" si="1"/>
        <v>46022</v>
      </c>
      <c r="C17" s="33">
        <v>12500</v>
      </c>
      <c r="D17" s="34">
        <f t="shared" si="2"/>
        <v>92</v>
      </c>
      <c r="E17" s="35">
        <f>E16</f>
        <v>365</v>
      </c>
      <c r="F17" s="36">
        <f t="shared" si="3"/>
        <v>51229.82</v>
      </c>
      <c r="G17" s="37">
        <f t="shared" si="0"/>
        <v>3450000</v>
      </c>
      <c r="H17" s="26">
        <f t="shared" si="4"/>
        <v>2025</v>
      </c>
      <c r="I17" s="21"/>
      <c r="J17" s="2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</row>
    <row r="18" spans="1:63" s="6" customFormat="1" ht="13.5" customHeight="1">
      <c r="A18" s="31">
        <v>6</v>
      </c>
      <c r="B18" s="32">
        <f t="shared" si="1"/>
        <v>46112</v>
      </c>
      <c r="C18" s="33">
        <v>12500</v>
      </c>
      <c r="D18" s="34">
        <f t="shared" si="2"/>
        <v>90</v>
      </c>
      <c r="E18" s="35">
        <f>SUM(D18:D21)</f>
        <v>365</v>
      </c>
      <c r="F18" s="36">
        <f t="shared" si="3"/>
        <v>49935.21</v>
      </c>
      <c r="G18" s="37">
        <f t="shared" si="0"/>
        <v>3437500</v>
      </c>
      <c r="H18" s="26">
        <f t="shared" si="4"/>
        <v>2026</v>
      </c>
      <c r="I18" s="21"/>
      <c r="J18" s="2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</row>
    <row r="19" spans="1:63" s="6" customFormat="1" ht="13.5" customHeight="1">
      <c r="A19" s="31">
        <v>7</v>
      </c>
      <c r="B19" s="32">
        <f t="shared" si="1"/>
        <v>46203</v>
      </c>
      <c r="C19" s="33">
        <v>12500</v>
      </c>
      <c r="D19" s="34">
        <f t="shared" si="2"/>
        <v>91</v>
      </c>
      <c r="E19" s="35">
        <f>E18</f>
        <v>365</v>
      </c>
      <c r="F19" s="36">
        <f t="shared" si="3"/>
        <v>50307.11</v>
      </c>
      <c r="G19" s="37">
        <f t="shared" si="0"/>
        <v>3425000</v>
      </c>
      <c r="H19" s="26">
        <f t="shared" si="4"/>
        <v>2026</v>
      </c>
      <c r="I19" s="21"/>
      <c r="J19" s="2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</row>
    <row r="20" spans="1:63" s="6" customFormat="1" ht="13.5" customHeight="1">
      <c r="A20" s="31">
        <v>8</v>
      </c>
      <c r="B20" s="32">
        <f t="shared" si="1"/>
        <v>46295</v>
      </c>
      <c r="C20" s="33">
        <v>12500</v>
      </c>
      <c r="D20" s="34">
        <f t="shared" si="2"/>
        <v>92</v>
      </c>
      <c r="E20" s="35">
        <f>E19</f>
        <v>365</v>
      </c>
      <c r="F20" s="36">
        <f t="shared" si="3"/>
        <v>50674.99</v>
      </c>
      <c r="G20" s="37">
        <f t="shared" si="0"/>
        <v>3412500</v>
      </c>
      <c r="H20" s="26">
        <f t="shared" si="4"/>
        <v>2026</v>
      </c>
      <c r="I20" s="21"/>
      <c r="J20" s="2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</row>
    <row r="21" spans="1:63" s="6" customFormat="1" ht="13.5" customHeight="1">
      <c r="A21" s="31">
        <v>9</v>
      </c>
      <c r="B21" s="32">
        <f t="shared" si="1"/>
        <v>46387</v>
      </c>
      <c r="C21" s="33">
        <v>12500</v>
      </c>
      <c r="D21" s="34">
        <f t="shared" si="2"/>
        <v>92</v>
      </c>
      <c r="E21" s="35">
        <f>E20</f>
        <v>365</v>
      </c>
      <c r="F21" s="36">
        <f t="shared" si="3"/>
        <v>50490.04</v>
      </c>
      <c r="G21" s="37">
        <f t="shared" si="0"/>
        <v>3400000</v>
      </c>
      <c r="H21" s="26">
        <f t="shared" si="4"/>
        <v>2026</v>
      </c>
      <c r="I21" s="21"/>
      <c r="J21" s="2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</row>
    <row r="22" spans="1:63" s="6" customFormat="1" ht="13.5" customHeight="1">
      <c r="A22" s="31">
        <v>10</v>
      </c>
      <c r="B22" s="32">
        <f t="shared" si="1"/>
        <v>46477</v>
      </c>
      <c r="C22" s="33">
        <v>12500</v>
      </c>
      <c r="D22" s="34">
        <f t="shared" si="2"/>
        <v>90</v>
      </c>
      <c r="E22" s="35">
        <f>SUM(D22:D25)</f>
        <v>365</v>
      </c>
      <c r="F22" s="36">
        <f t="shared" si="3"/>
        <v>49211.51</v>
      </c>
      <c r="G22" s="37">
        <f t="shared" si="0"/>
        <v>3387500</v>
      </c>
      <c r="H22" s="26">
        <f t="shared" si="4"/>
        <v>2027</v>
      </c>
      <c r="I22" s="21"/>
      <c r="J22" s="2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</row>
    <row r="23" spans="1:63" s="6" customFormat="1" ht="13.5" customHeight="1">
      <c r="A23" s="31">
        <v>11</v>
      </c>
      <c r="B23" s="32">
        <f t="shared" si="1"/>
        <v>46568</v>
      </c>
      <c r="C23" s="33">
        <v>12500</v>
      </c>
      <c r="D23" s="34">
        <f t="shared" si="2"/>
        <v>91</v>
      </c>
      <c r="E23" s="35">
        <f>E22</f>
        <v>365</v>
      </c>
      <c r="F23" s="36">
        <f t="shared" si="3"/>
        <v>49575.37</v>
      </c>
      <c r="G23" s="37">
        <f t="shared" si="0"/>
        <v>3375000</v>
      </c>
      <c r="H23" s="26">
        <f t="shared" si="4"/>
        <v>2027</v>
      </c>
      <c r="I23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</row>
    <row r="24" spans="1:63" s="6" customFormat="1" ht="13.5" customHeight="1">
      <c r="A24" s="31">
        <v>12</v>
      </c>
      <c r="B24" s="32">
        <f t="shared" si="1"/>
        <v>46660</v>
      </c>
      <c r="C24" s="33">
        <v>12500</v>
      </c>
      <c r="D24" s="34">
        <f t="shared" si="2"/>
        <v>92</v>
      </c>
      <c r="E24" s="35">
        <f>E23</f>
        <v>365</v>
      </c>
      <c r="F24" s="36">
        <f t="shared" si="3"/>
        <v>49935.21</v>
      </c>
      <c r="G24" s="37">
        <f t="shared" si="0"/>
        <v>3362500</v>
      </c>
      <c r="H24" s="26">
        <f t="shared" si="4"/>
        <v>2027</v>
      </c>
      <c r="I2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</row>
    <row r="25" spans="1:63" s="6" customFormat="1" ht="13.5" customHeight="1">
      <c r="A25" s="31">
        <v>13</v>
      </c>
      <c r="B25" s="32">
        <f t="shared" si="1"/>
        <v>46752</v>
      </c>
      <c r="C25" s="33">
        <v>12500</v>
      </c>
      <c r="D25" s="34">
        <f t="shared" si="2"/>
        <v>92</v>
      </c>
      <c r="E25" s="35">
        <f>E24</f>
        <v>365</v>
      </c>
      <c r="F25" s="36">
        <f t="shared" si="3"/>
        <v>49750.26</v>
      </c>
      <c r="G25" s="37">
        <f t="shared" si="0"/>
        <v>3350000</v>
      </c>
      <c r="H25" s="26">
        <f t="shared" si="4"/>
        <v>2027</v>
      </c>
      <c r="I2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</row>
    <row r="26" spans="1:63" s="6" customFormat="1" ht="13.5" customHeight="1">
      <c r="A26" s="31">
        <v>14</v>
      </c>
      <c r="B26" s="32">
        <f t="shared" si="1"/>
        <v>46843</v>
      </c>
      <c r="C26" s="33">
        <v>87500</v>
      </c>
      <c r="D26" s="34">
        <f t="shared" si="2"/>
        <v>91</v>
      </c>
      <c r="E26" s="35">
        <f>SUM(D26:D29)</f>
        <v>366</v>
      </c>
      <c r="F26" s="36">
        <f t="shared" si="3"/>
        <v>48892.61</v>
      </c>
      <c r="G26" s="37">
        <f t="shared" si="0"/>
        <v>3262500</v>
      </c>
      <c r="H26" s="26">
        <f t="shared" si="4"/>
        <v>2028</v>
      </c>
      <c r="I2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</row>
    <row r="27" spans="1:63" s="6" customFormat="1" ht="13.5" customHeight="1">
      <c r="A27" s="31">
        <v>15</v>
      </c>
      <c r="B27" s="32">
        <f t="shared" si="1"/>
        <v>46934</v>
      </c>
      <c r="C27" s="33">
        <v>87500</v>
      </c>
      <c r="D27" s="34">
        <f t="shared" si="2"/>
        <v>91</v>
      </c>
      <c r="E27" s="35">
        <f>E26</f>
        <v>366</v>
      </c>
      <c r="F27" s="36">
        <f t="shared" si="3"/>
        <v>47615.56</v>
      </c>
      <c r="G27" s="37">
        <f t="shared" si="0"/>
        <v>3175000</v>
      </c>
      <c r="H27" s="26">
        <f t="shared" si="4"/>
        <v>2028</v>
      </c>
      <c r="I27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</row>
    <row r="28" spans="1:63" s="6" customFormat="1" ht="13.5" customHeight="1">
      <c r="A28" s="31">
        <v>16</v>
      </c>
      <c r="B28" s="32">
        <f t="shared" si="1"/>
        <v>47026</v>
      </c>
      <c r="C28" s="33">
        <v>87500</v>
      </c>
      <c r="D28" s="34">
        <f t="shared" si="2"/>
        <v>92</v>
      </c>
      <c r="E28" s="35">
        <f>E27</f>
        <v>366</v>
      </c>
      <c r="F28" s="36">
        <f t="shared" si="3"/>
        <v>46847.73</v>
      </c>
      <c r="G28" s="37">
        <f t="shared" si="0"/>
        <v>3087500</v>
      </c>
      <c r="H28" s="26">
        <f t="shared" si="4"/>
        <v>2028</v>
      </c>
      <c r="I28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</row>
    <row r="29" spans="1:63" s="6" customFormat="1" ht="13.5" customHeight="1">
      <c r="A29" s="31">
        <v>17</v>
      </c>
      <c r="B29" s="32">
        <f t="shared" si="1"/>
        <v>47118</v>
      </c>
      <c r="C29" s="33">
        <v>87500</v>
      </c>
      <c r="D29" s="34">
        <f t="shared" si="2"/>
        <v>92</v>
      </c>
      <c r="E29" s="35">
        <f>E28</f>
        <v>366</v>
      </c>
      <c r="F29" s="36">
        <f t="shared" si="3"/>
        <v>45556.65</v>
      </c>
      <c r="G29" s="37">
        <f t="shared" si="0"/>
        <v>3000000</v>
      </c>
      <c r="H29" s="26">
        <f t="shared" si="4"/>
        <v>2028</v>
      </c>
      <c r="I29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</row>
    <row r="30" spans="1:63" s="6" customFormat="1" ht="13.5" customHeight="1">
      <c r="A30" s="31">
        <v>18</v>
      </c>
      <c r="B30" s="32">
        <f t="shared" si="1"/>
        <v>47208</v>
      </c>
      <c r="C30" s="33">
        <v>150000</v>
      </c>
      <c r="D30" s="34">
        <f t="shared" si="2"/>
        <v>90</v>
      </c>
      <c r="E30" s="35">
        <f>SUM(D30:D33)</f>
        <v>365</v>
      </c>
      <c r="F30" s="36">
        <f t="shared" si="3"/>
        <v>43421.92</v>
      </c>
      <c r="G30" s="37">
        <f t="shared" si="0"/>
        <v>2850000</v>
      </c>
      <c r="H30" s="26">
        <f t="shared" si="4"/>
        <v>2029</v>
      </c>
      <c r="I3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</row>
    <row r="31" spans="1:63" s="6" customFormat="1" ht="13.5" customHeight="1">
      <c r="A31" s="31">
        <v>19</v>
      </c>
      <c r="B31" s="32">
        <f t="shared" si="1"/>
        <v>47299</v>
      </c>
      <c r="C31" s="33">
        <v>150000</v>
      </c>
      <c r="D31" s="34">
        <f t="shared" si="2"/>
        <v>91</v>
      </c>
      <c r="E31" s="35">
        <f>E30</f>
        <v>365</v>
      </c>
      <c r="F31" s="36">
        <f t="shared" si="3"/>
        <v>41709.16</v>
      </c>
      <c r="G31" s="37">
        <f t="shared" si="0"/>
        <v>2700000</v>
      </c>
      <c r="H31" s="26">
        <f t="shared" si="4"/>
        <v>2029</v>
      </c>
      <c r="I31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</row>
    <row r="32" spans="1:63" s="6" customFormat="1" ht="13.5" customHeight="1">
      <c r="A32" s="31">
        <v>20</v>
      </c>
      <c r="B32" s="32">
        <f t="shared" si="1"/>
        <v>47391</v>
      </c>
      <c r="C32" s="33">
        <v>150000</v>
      </c>
      <c r="D32" s="34">
        <f t="shared" si="2"/>
        <v>92</v>
      </c>
      <c r="E32" s="35">
        <f>E31</f>
        <v>365</v>
      </c>
      <c r="F32" s="36">
        <f t="shared" si="3"/>
        <v>39948.16</v>
      </c>
      <c r="G32" s="37">
        <f t="shared" si="0"/>
        <v>2550000</v>
      </c>
      <c r="H32" s="26">
        <f t="shared" si="4"/>
        <v>2029</v>
      </c>
      <c r="I3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</row>
    <row r="33" spans="1:63" s="6" customFormat="1" ht="13.5" customHeight="1">
      <c r="A33" s="31">
        <v>21</v>
      </c>
      <c r="B33" s="32">
        <f t="shared" si="1"/>
        <v>47483</v>
      </c>
      <c r="C33" s="33">
        <v>150000</v>
      </c>
      <c r="D33" s="34">
        <f t="shared" si="2"/>
        <v>92</v>
      </c>
      <c r="E33" s="35">
        <f>E32</f>
        <v>365</v>
      </c>
      <c r="F33" s="36">
        <f t="shared" si="3"/>
        <v>37728.82</v>
      </c>
      <c r="G33" s="37">
        <f t="shared" si="0"/>
        <v>2400000</v>
      </c>
      <c r="H33" s="26">
        <f t="shared" si="4"/>
        <v>2029</v>
      </c>
      <c r="I33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</row>
    <row r="34" spans="1:63" s="6" customFormat="1" ht="13.5" customHeight="1">
      <c r="A34" s="31">
        <v>22</v>
      </c>
      <c r="B34" s="32">
        <f t="shared" si="1"/>
        <v>47573</v>
      </c>
      <c r="C34" s="33">
        <v>125000</v>
      </c>
      <c r="D34" s="34">
        <f t="shared" si="2"/>
        <v>90</v>
      </c>
      <c r="E34" s="35">
        <f>SUM(D34:D37)</f>
        <v>365</v>
      </c>
      <c r="F34" s="36">
        <f t="shared" si="3"/>
        <v>34737.53</v>
      </c>
      <c r="G34" s="37">
        <f t="shared" si="0"/>
        <v>2275000</v>
      </c>
      <c r="H34" s="26">
        <f t="shared" si="4"/>
        <v>2030</v>
      </c>
      <c r="I3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</row>
    <row r="35" spans="1:63" s="6" customFormat="1" ht="13.5" customHeight="1">
      <c r="A35" s="31">
        <v>23</v>
      </c>
      <c r="B35" s="32">
        <f t="shared" si="1"/>
        <v>47664</v>
      </c>
      <c r="C35" s="33">
        <v>125000</v>
      </c>
      <c r="D35" s="34">
        <f t="shared" si="2"/>
        <v>91</v>
      </c>
      <c r="E35" s="35">
        <f>E34</f>
        <v>365</v>
      </c>
      <c r="F35" s="36">
        <f t="shared" si="3"/>
        <v>33294.16</v>
      </c>
      <c r="G35" s="37">
        <f t="shared" si="0"/>
        <v>2150000</v>
      </c>
      <c r="H35" s="26">
        <f t="shared" si="4"/>
        <v>2030</v>
      </c>
      <c r="I3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</row>
    <row r="36" spans="1:63" s="6" customFormat="1" ht="13.5" customHeight="1">
      <c r="A36" s="31">
        <v>24</v>
      </c>
      <c r="B36" s="32">
        <f t="shared" si="1"/>
        <v>47756</v>
      </c>
      <c r="C36" s="33">
        <v>125000</v>
      </c>
      <c r="D36" s="34">
        <f t="shared" si="2"/>
        <v>92</v>
      </c>
      <c r="E36" s="35">
        <f>E35</f>
        <v>365</v>
      </c>
      <c r="F36" s="36">
        <f t="shared" si="3"/>
        <v>31810.58</v>
      </c>
      <c r="G36" s="37">
        <f t="shared" si="0"/>
        <v>2025000</v>
      </c>
      <c r="H36" s="26">
        <f t="shared" si="4"/>
        <v>2030</v>
      </c>
      <c r="I3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</row>
    <row r="37" spans="1:63" s="6" customFormat="1" ht="13.5" customHeight="1">
      <c r="A37" s="31">
        <v>25</v>
      </c>
      <c r="B37" s="32">
        <f t="shared" si="1"/>
        <v>47848</v>
      </c>
      <c r="C37" s="33">
        <v>125000</v>
      </c>
      <c r="D37" s="34">
        <f t="shared" si="2"/>
        <v>92</v>
      </c>
      <c r="E37" s="35">
        <f>E36</f>
        <v>365</v>
      </c>
      <c r="F37" s="36">
        <f t="shared" si="3"/>
        <v>29961.12</v>
      </c>
      <c r="G37" s="37">
        <f t="shared" si="0"/>
        <v>1900000</v>
      </c>
      <c r="H37" s="26">
        <f t="shared" si="4"/>
        <v>2030</v>
      </c>
      <c r="I37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</row>
    <row r="38" spans="1:63" s="6" customFormat="1" ht="13.5" customHeight="1">
      <c r="A38" s="31">
        <v>26</v>
      </c>
      <c r="B38" s="32">
        <f t="shared" si="1"/>
        <v>47938</v>
      </c>
      <c r="C38" s="33">
        <v>162500</v>
      </c>
      <c r="D38" s="34">
        <f t="shared" si="2"/>
        <v>90</v>
      </c>
      <c r="E38" s="35">
        <f>SUM(D38:D41)</f>
        <v>365</v>
      </c>
      <c r="F38" s="36">
        <f t="shared" si="3"/>
        <v>27500.55</v>
      </c>
      <c r="G38" s="37">
        <f t="shared" si="0"/>
        <v>1737500</v>
      </c>
      <c r="H38" s="26">
        <f t="shared" si="4"/>
        <v>2031</v>
      </c>
      <c r="I38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</row>
    <row r="39" spans="1:63" s="6" customFormat="1" ht="13.5" customHeight="1">
      <c r="A39" s="31">
        <v>27</v>
      </c>
      <c r="B39" s="32">
        <f t="shared" si="1"/>
        <v>48029</v>
      </c>
      <c r="C39" s="33">
        <v>162500</v>
      </c>
      <c r="D39" s="34">
        <f t="shared" si="2"/>
        <v>91</v>
      </c>
      <c r="E39" s="35">
        <f>E38</f>
        <v>365</v>
      </c>
      <c r="F39" s="36">
        <f t="shared" si="3"/>
        <v>25427.96</v>
      </c>
      <c r="G39" s="37">
        <f t="shared" si="0"/>
        <v>1575000</v>
      </c>
      <c r="H39" s="26">
        <f t="shared" si="4"/>
        <v>2031</v>
      </c>
      <c r="I39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</row>
    <row r="40" spans="1:63" s="6" customFormat="1" ht="13.5" customHeight="1">
      <c r="A40" s="31">
        <v>28</v>
      </c>
      <c r="B40" s="32">
        <f t="shared" si="1"/>
        <v>48121</v>
      </c>
      <c r="C40" s="33">
        <v>162500</v>
      </c>
      <c r="D40" s="34">
        <f t="shared" si="2"/>
        <v>92</v>
      </c>
      <c r="E40" s="35">
        <f>E39</f>
        <v>365</v>
      </c>
      <c r="F40" s="36">
        <f t="shared" si="3"/>
        <v>23303.1</v>
      </c>
      <c r="G40" s="37">
        <f t="shared" si="0"/>
        <v>1412500</v>
      </c>
      <c r="H40" s="26">
        <f t="shared" si="4"/>
        <v>2031</v>
      </c>
      <c r="I4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</row>
    <row r="41" spans="1:63" s="6" customFormat="1" ht="13.5" customHeight="1">
      <c r="A41" s="31">
        <v>29</v>
      </c>
      <c r="B41" s="32">
        <f t="shared" si="1"/>
        <v>48213</v>
      </c>
      <c r="C41" s="33">
        <v>162500</v>
      </c>
      <c r="D41" s="34">
        <f t="shared" si="2"/>
        <v>92</v>
      </c>
      <c r="E41" s="35">
        <f>E40</f>
        <v>365</v>
      </c>
      <c r="F41" s="36">
        <f t="shared" si="3"/>
        <v>20898.81</v>
      </c>
      <c r="G41" s="37">
        <f t="shared" si="0"/>
        <v>1250000</v>
      </c>
      <c r="H41" s="26">
        <f t="shared" si="4"/>
        <v>2031</v>
      </c>
      <c r="I41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</row>
    <row r="42" spans="1:63" s="6" customFormat="1" ht="13.5" customHeight="1">
      <c r="A42" s="31">
        <v>30</v>
      </c>
      <c r="B42" s="32">
        <f t="shared" si="1"/>
        <v>48304</v>
      </c>
      <c r="C42" s="33">
        <v>162500</v>
      </c>
      <c r="D42" s="34">
        <f t="shared" si="2"/>
        <v>91</v>
      </c>
      <c r="E42" s="35">
        <f>SUM(D42:D45)</f>
        <v>366</v>
      </c>
      <c r="F42" s="36">
        <f t="shared" si="3"/>
        <v>18243.51</v>
      </c>
      <c r="G42" s="37">
        <f aca="true" t="shared" si="5" ref="G42:G47">G41-C42</f>
        <v>1087500</v>
      </c>
      <c r="H42" s="26">
        <f t="shared" si="4"/>
        <v>2032</v>
      </c>
      <c r="I4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</row>
    <row r="43" spans="1:63" s="6" customFormat="1" ht="13.5" customHeight="1">
      <c r="A43" s="31">
        <v>31</v>
      </c>
      <c r="B43" s="32">
        <f t="shared" si="1"/>
        <v>48395</v>
      </c>
      <c r="C43" s="33">
        <v>162500</v>
      </c>
      <c r="D43" s="34">
        <f t="shared" si="2"/>
        <v>91</v>
      </c>
      <c r="E43" s="35">
        <f>E42</f>
        <v>366</v>
      </c>
      <c r="F43" s="36">
        <f t="shared" si="3"/>
        <v>15871.85</v>
      </c>
      <c r="G43" s="37">
        <f t="shared" si="5"/>
        <v>925000</v>
      </c>
      <c r="H43" s="26">
        <f t="shared" si="4"/>
        <v>2032</v>
      </c>
      <c r="I43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</row>
    <row r="44" spans="1:63" s="6" customFormat="1" ht="13.5" customHeight="1">
      <c r="A44" s="31">
        <v>32</v>
      </c>
      <c r="B44" s="32">
        <f t="shared" si="1"/>
        <v>48487</v>
      </c>
      <c r="C44" s="33">
        <v>162500</v>
      </c>
      <c r="D44" s="34">
        <f t="shared" si="2"/>
        <v>92</v>
      </c>
      <c r="E44" s="35">
        <f>E43</f>
        <v>366</v>
      </c>
      <c r="F44" s="36">
        <f t="shared" si="3"/>
        <v>13648.55</v>
      </c>
      <c r="G44" s="37">
        <f t="shared" si="5"/>
        <v>762500</v>
      </c>
      <c r="H44" s="26">
        <f t="shared" si="4"/>
        <v>2032</v>
      </c>
      <c r="I4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</row>
    <row r="45" spans="1:63" s="6" customFormat="1" ht="13.5" customHeight="1">
      <c r="A45" s="31">
        <v>33</v>
      </c>
      <c r="B45" s="32">
        <f t="shared" si="1"/>
        <v>48579</v>
      </c>
      <c r="C45" s="33">
        <v>162500</v>
      </c>
      <c r="D45" s="34">
        <f t="shared" si="2"/>
        <v>92</v>
      </c>
      <c r="E45" s="35">
        <f>E44</f>
        <v>366</v>
      </c>
      <c r="F45" s="36">
        <f t="shared" si="3"/>
        <v>11250.83</v>
      </c>
      <c r="G45" s="37">
        <f t="shared" si="5"/>
        <v>600000</v>
      </c>
      <c r="H45" s="26">
        <f t="shared" si="4"/>
        <v>2032</v>
      </c>
      <c r="I4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</row>
    <row r="46" spans="1:63" s="6" customFormat="1" ht="13.5" customHeight="1">
      <c r="A46" s="31">
        <v>34</v>
      </c>
      <c r="B46" s="32">
        <f t="shared" si="1"/>
        <v>48669</v>
      </c>
      <c r="C46" s="33">
        <v>150000</v>
      </c>
      <c r="D46" s="34">
        <f t="shared" si="2"/>
        <v>90</v>
      </c>
      <c r="E46" s="35">
        <f>SUM(D46:D49)</f>
        <v>365</v>
      </c>
      <c r="F46" s="36">
        <f t="shared" si="3"/>
        <v>8684.38</v>
      </c>
      <c r="G46" s="37">
        <f t="shared" si="5"/>
        <v>450000</v>
      </c>
      <c r="H46" s="26">
        <f t="shared" si="4"/>
        <v>2033</v>
      </c>
      <c r="I4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</row>
    <row r="47" spans="1:63" s="6" customFormat="1" ht="13.5" customHeight="1">
      <c r="A47" s="31">
        <v>35</v>
      </c>
      <c r="B47" s="32">
        <f t="shared" si="1"/>
        <v>48760</v>
      </c>
      <c r="C47" s="33">
        <v>150000</v>
      </c>
      <c r="D47" s="34">
        <f t="shared" si="2"/>
        <v>91</v>
      </c>
      <c r="E47" s="35">
        <f>E46</f>
        <v>365</v>
      </c>
      <c r="F47" s="36">
        <f t="shared" si="3"/>
        <v>6585.66</v>
      </c>
      <c r="G47" s="37">
        <f t="shared" si="5"/>
        <v>300000</v>
      </c>
      <c r="H47" s="26">
        <f t="shared" si="4"/>
        <v>2033</v>
      </c>
      <c r="I4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</row>
    <row r="48" spans="1:63" s="6" customFormat="1" ht="13.5" customHeight="1">
      <c r="A48" s="31">
        <v>36</v>
      </c>
      <c r="B48" s="32">
        <f t="shared" si="1"/>
        <v>48852</v>
      </c>
      <c r="C48" s="33">
        <v>150000</v>
      </c>
      <c r="D48" s="34">
        <f>_xlfn.DAYS(B48,B47)</f>
        <v>92</v>
      </c>
      <c r="E48" s="35">
        <f>E47</f>
        <v>365</v>
      </c>
      <c r="F48" s="36">
        <f>+G47*($G$6/100)/E48*D48</f>
        <v>4438.68</v>
      </c>
      <c r="G48" s="37">
        <f>G47-C48</f>
        <v>150000</v>
      </c>
      <c r="H48" s="26"/>
      <c r="I48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</row>
    <row r="49" spans="1:63" s="6" customFormat="1" ht="13.5" customHeight="1">
      <c r="A49" s="31">
        <v>37</v>
      </c>
      <c r="B49" s="32">
        <f t="shared" si="1"/>
        <v>48944</v>
      </c>
      <c r="C49" s="33">
        <v>150000</v>
      </c>
      <c r="D49" s="34">
        <f>_xlfn.DAYS(B49,B48)</f>
        <v>92</v>
      </c>
      <c r="E49" s="35">
        <f>E48</f>
        <v>365</v>
      </c>
      <c r="F49" s="36">
        <f>+G48*($G$6/100)/E49*D49</f>
        <v>2219.34</v>
      </c>
      <c r="G49" s="37">
        <f>G48-C49</f>
        <v>0</v>
      </c>
      <c r="H49" s="26">
        <f t="shared" si="4"/>
        <v>2033</v>
      </c>
      <c r="I49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</row>
    <row r="50" spans="1:8" ht="19.5" customHeight="1">
      <c r="A50" s="40" t="s">
        <v>9</v>
      </c>
      <c r="B50" s="41"/>
      <c r="C50" s="41"/>
      <c r="D50" s="41"/>
      <c r="E50" s="42"/>
      <c r="F50" s="28">
        <f>SUM(F12:F49)</f>
        <v>1315462.43</v>
      </c>
      <c r="G50" s="7"/>
      <c r="H50" s="27"/>
    </row>
    <row r="51" ht="12.75">
      <c r="A51" s="8" t="s">
        <v>6</v>
      </c>
    </row>
    <row r="52" spans="1:7" ht="12.75">
      <c r="A52" s="24"/>
      <c r="B52" s="24"/>
      <c r="C52" s="24"/>
      <c r="D52" s="24"/>
      <c r="E52" s="24"/>
      <c r="F52" s="24"/>
      <c r="G52" s="24"/>
    </row>
    <row r="53" spans="1:255" ht="12.75">
      <c r="A53"/>
      <c r="B53"/>
      <c r="C53"/>
      <c r="D53"/>
      <c r="E53"/>
      <c r="F53"/>
      <c r="G53" s="23"/>
      <c r="H53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>
      <c r="A54"/>
      <c r="B54"/>
      <c r="C54"/>
      <c r="D54"/>
      <c r="E54"/>
      <c r="F54"/>
      <c r="G54"/>
      <c r="H54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>
      <c r="A55"/>
      <c r="B55"/>
      <c r="C55"/>
      <c r="D55"/>
      <c r="E55"/>
      <c r="F55"/>
      <c r="G55"/>
      <c r="H55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>
      <c r="A56"/>
      <c r="B56"/>
      <c r="C56"/>
      <c r="D56"/>
      <c r="E56"/>
      <c r="F56"/>
      <c r="G56"/>
      <c r="H5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>
      <c r="A57"/>
      <c r="B57"/>
      <c r="C57"/>
      <c r="D57"/>
      <c r="E57"/>
      <c r="F57"/>
      <c r="G57"/>
      <c r="H57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>
      <c r="A58" s="9"/>
      <c r="B58" s="9"/>
      <c r="C58" s="9"/>
      <c r="D58" s="9"/>
      <c r="E58" s="9"/>
      <c r="F58" s="9"/>
      <c r="G58" s="9"/>
      <c r="H58" s="9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>
      <c r="A59" s="9"/>
      <c r="B59" s="9"/>
      <c r="C59" s="9"/>
      <c r="D59" s="9"/>
      <c r="E59" s="9"/>
      <c r="F59" s="9"/>
      <c r="G59" s="9"/>
      <c r="H59" s="9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/>
      <c r="B60"/>
      <c r="C60"/>
      <c r="D60"/>
      <c r="E60"/>
      <c r="F60"/>
      <c r="G60"/>
      <c r="H60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>
      <c r="A61"/>
      <c r="B61"/>
      <c r="C61"/>
      <c r="D61"/>
      <c r="E61"/>
      <c r="F61"/>
      <c r="G61"/>
      <c r="H61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>
      <c r="A62"/>
      <c r="B62"/>
      <c r="C62"/>
      <c r="D62"/>
      <c r="E62"/>
      <c r="F62"/>
      <c r="G62"/>
      <c r="H62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>
      <c r="A63"/>
      <c r="B63"/>
      <c r="C63"/>
      <c r="D63"/>
      <c r="E63"/>
      <c r="F63"/>
      <c r="G63"/>
      <c r="H63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75">
      <c r="A64"/>
      <c r="B64"/>
      <c r="C64"/>
      <c r="D64"/>
      <c r="E64"/>
      <c r="F64"/>
      <c r="G64"/>
      <c r="H64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2.75">
      <c r="A65"/>
      <c r="B65"/>
      <c r="C65"/>
      <c r="D65"/>
      <c r="E65"/>
      <c r="F65"/>
      <c r="G65"/>
      <c r="H65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2.75">
      <c r="A66"/>
      <c r="B66"/>
      <c r="C66"/>
      <c r="D66"/>
      <c r="E66"/>
      <c r="F66"/>
      <c r="G66"/>
      <c r="H6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2.75">
      <c r="A67"/>
      <c r="B67"/>
      <c r="C67"/>
      <c r="D67"/>
      <c r="E67"/>
      <c r="F67"/>
      <c r="G67"/>
      <c r="H67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2.75">
      <c r="A68"/>
      <c r="B68"/>
      <c r="C68"/>
      <c r="D68"/>
      <c r="E68"/>
      <c r="F68"/>
      <c r="G68"/>
      <c r="H68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2.75">
      <c r="A69"/>
      <c r="B69"/>
      <c r="C69"/>
      <c r="D69"/>
      <c r="E69"/>
      <c r="F69"/>
      <c r="G69"/>
      <c r="H69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2.75">
      <c r="A70"/>
      <c r="B70"/>
      <c r="C70"/>
      <c r="D70"/>
      <c r="E70"/>
      <c r="F70"/>
      <c r="G70"/>
      <c r="H70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2.75">
      <c r="A71"/>
      <c r="B71"/>
      <c r="C71"/>
      <c r="D71"/>
      <c r="E71"/>
      <c r="F71"/>
      <c r="G71"/>
      <c r="H71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2.75">
      <c r="A72"/>
      <c r="B72"/>
      <c r="C72"/>
      <c r="D72"/>
      <c r="E72"/>
      <c r="F72"/>
      <c r="G72"/>
      <c r="H72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2.75">
      <c r="A73"/>
      <c r="B73"/>
      <c r="C73"/>
      <c r="D73"/>
      <c r="E73"/>
      <c r="F73"/>
      <c r="G73"/>
      <c r="H73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2.75">
      <c r="A74"/>
      <c r="B74"/>
      <c r="C74"/>
      <c r="D74"/>
      <c r="E74"/>
      <c r="F74"/>
      <c r="G74"/>
      <c r="H74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2.75">
      <c r="A75"/>
      <c r="B75"/>
      <c r="C75"/>
      <c r="D75"/>
      <c r="E75"/>
      <c r="F75"/>
      <c r="G75"/>
      <c r="H75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.75">
      <c r="A76"/>
      <c r="B76"/>
      <c r="C76"/>
      <c r="D76"/>
      <c r="E76"/>
      <c r="F76"/>
      <c r="G76"/>
      <c r="H7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.75">
      <c r="A77"/>
      <c r="B77"/>
      <c r="C77"/>
      <c r="D77"/>
      <c r="E77"/>
      <c r="F77"/>
      <c r="G77"/>
      <c r="H77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75">
      <c r="A78"/>
      <c r="B78"/>
      <c r="C78"/>
      <c r="D78"/>
      <c r="E78"/>
      <c r="F78"/>
      <c r="G78"/>
      <c r="H78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.75">
      <c r="A79"/>
      <c r="B79"/>
      <c r="C79"/>
      <c r="D79"/>
      <c r="E79"/>
      <c r="F79"/>
      <c r="G79"/>
      <c r="H79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.75">
      <c r="A80"/>
      <c r="B80"/>
      <c r="C80"/>
      <c r="D80"/>
      <c r="E80"/>
      <c r="F80"/>
      <c r="G80"/>
      <c r="H80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75">
      <c r="A81"/>
      <c r="B81"/>
      <c r="C81"/>
      <c r="D81"/>
      <c r="E81"/>
      <c r="F81"/>
      <c r="G81"/>
      <c r="H81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75">
      <c r="A82"/>
      <c r="B82"/>
      <c r="C82"/>
      <c r="D82"/>
      <c r="E82"/>
      <c r="F82"/>
      <c r="G82"/>
      <c r="H82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.75">
      <c r="A83"/>
      <c r="B83"/>
      <c r="C83"/>
      <c r="D83"/>
      <c r="E83"/>
      <c r="F83"/>
      <c r="G83"/>
      <c r="H83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.75">
      <c r="A84"/>
      <c r="B84"/>
      <c r="C84"/>
      <c r="D84"/>
      <c r="E84"/>
      <c r="F84"/>
      <c r="G84"/>
      <c r="H84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.75">
      <c r="A85"/>
      <c r="B85"/>
      <c r="C85"/>
      <c r="D85"/>
      <c r="E85"/>
      <c r="F85"/>
      <c r="G85"/>
      <c r="H85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2.75">
      <c r="A86"/>
      <c r="B86"/>
      <c r="C86"/>
      <c r="D86"/>
      <c r="E86"/>
      <c r="F86"/>
      <c r="G86"/>
      <c r="H8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2.75">
      <c r="A87"/>
      <c r="B87"/>
      <c r="C87"/>
      <c r="D87"/>
      <c r="E87"/>
      <c r="F87"/>
      <c r="G87"/>
      <c r="H87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2.75">
      <c r="A88"/>
      <c r="B88"/>
      <c r="C88"/>
      <c r="D88"/>
      <c r="E88"/>
      <c r="F88"/>
      <c r="G88"/>
      <c r="H88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2.75">
      <c r="A89"/>
      <c r="B89"/>
      <c r="C89"/>
      <c r="D89"/>
      <c r="E89"/>
      <c r="F89"/>
      <c r="G89"/>
      <c r="H89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2.75">
      <c r="A90"/>
      <c r="B90"/>
      <c r="C90"/>
      <c r="D90"/>
      <c r="E90"/>
      <c r="F90"/>
      <c r="G90"/>
      <c r="H90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2.75">
      <c r="A91"/>
      <c r="B91"/>
      <c r="C91"/>
      <c r="D91"/>
      <c r="E91"/>
      <c r="F91"/>
      <c r="G91"/>
      <c r="H91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2.75">
      <c r="A92"/>
      <c r="B92"/>
      <c r="C92"/>
      <c r="D92"/>
      <c r="E92"/>
      <c r="F92"/>
      <c r="G92"/>
      <c r="H92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2.75">
      <c r="A93"/>
      <c r="B93"/>
      <c r="C93"/>
      <c r="D93"/>
      <c r="E93"/>
      <c r="F93"/>
      <c r="G93"/>
      <c r="H93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2.75">
      <c r="A94"/>
      <c r="B94"/>
      <c r="C94"/>
      <c r="D94"/>
      <c r="E94"/>
      <c r="F94"/>
      <c r="G94"/>
      <c r="H94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2.75">
      <c r="A95"/>
      <c r="B95"/>
      <c r="C95"/>
      <c r="D95"/>
      <c r="E95"/>
      <c r="F95"/>
      <c r="G95"/>
      <c r="H95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2.75">
      <c r="A96"/>
      <c r="B96"/>
      <c r="C96"/>
      <c r="D96"/>
      <c r="E96"/>
      <c r="F96"/>
      <c r="G96"/>
      <c r="H9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12.75">
      <c r="A97"/>
      <c r="B97"/>
      <c r="C97"/>
      <c r="D97"/>
      <c r="E97"/>
      <c r="F97"/>
      <c r="G97"/>
      <c r="H97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12.75">
      <c r="A98"/>
      <c r="B98"/>
      <c r="C98"/>
      <c r="D98"/>
      <c r="E98"/>
      <c r="F98"/>
      <c r="G98"/>
      <c r="H98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2.75">
      <c r="A99"/>
      <c r="B99"/>
      <c r="C99"/>
      <c r="D99"/>
      <c r="E99"/>
      <c r="F99"/>
      <c r="G99"/>
      <c r="H99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2.75">
      <c r="A100"/>
      <c r="B100"/>
      <c r="C100"/>
      <c r="D100"/>
      <c r="E100"/>
      <c r="F100"/>
      <c r="G100"/>
      <c r="H100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2.75">
      <c r="A101"/>
      <c r="B101"/>
      <c r="C101"/>
      <c r="D101"/>
      <c r="E101"/>
      <c r="F101"/>
      <c r="G101"/>
      <c r="H101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12.75">
      <c r="A102"/>
      <c r="B102"/>
      <c r="C102"/>
      <c r="D102"/>
      <c r="E102"/>
      <c r="F102"/>
      <c r="G102"/>
      <c r="H102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12.75">
      <c r="A103"/>
      <c r="B103"/>
      <c r="C103"/>
      <c r="D103"/>
      <c r="E103"/>
      <c r="F103"/>
      <c r="G103"/>
      <c r="H103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12.75">
      <c r="A104"/>
      <c r="B104"/>
      <c r="C104"/>
      <c r="D104"/>
      <c r="E104"/>
      <c r="F104"/>
      <c r="G104"/>
      <c r="H104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12.75">
      <c r="A105"/>
      <c r="B105"/>
      <c r="C105"/>
      <c r="D105"/>
      <c r="E105"/>
      <c r="F105"/>
      <c r="G105"/>
      <c r="H105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12.75">
      <c r="A106"/>
      <c r="B106"/>
      <c r="C106"/>
      <c r="D106"/>
      <c r="E106"/>
      <c r="F106"/>
      <c r="G106"/>
      <c r="H10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12.75">
      <c r="A107"/>
      <c r="B107"/>
      <c r="C107"/>
      <c r="D107"/>
      <c r="E107"/>
      <c r="F107"/>
      <c r="G107"/>
      <c r="H107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12.75">
      <c r="A108"/>
      <c r="B108"/>
      <c r="C108"/>
      <c r="D108"/>
      <c r="E108"/>
      <c r="F108"/>
      <c r="G108"/>
      <c r="H108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2.75">
      <c r="A109"/>
      <c r="B109"/>
      <c r="C109"/>
      <c r="D109"/>
      <c r="E109"/>
      <c r="F109"/>
      <c r="G109"/>
      <c r="H109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2.75">
      <c r="A110"/>
      <c r="B110"/>
      <c r="C110"/>
      <c r="D110"/>
      <c r="E110"/>
      <c r="F110"/>
      <c r="G110"/>
      <c r="H110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2.75">
      <c r="A111"/>
      <c r="B111"/>
      <c r="C111"/>
      <c r="D111"/>
      <c r="E111"/>
      <c r="F111"/>
      <c r="G111"/>
      <c r="H111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2.75">
      <c r="A112"/>
      <c r="B112"/>
      <c r="C112"/>
      <c r="D112"/>
      <c r="E112"/>
      <c r="F112"/>
      <c r="G112"/>
      <c r="H112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>
      <c r="A113"/>
      <c r="B113"/>
      <c r="C113"/>
      <c r="D113"/>
      <c r="E113"/>
      <c r="F113"/>
      <c r="G113"/>
      <c r="H113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>
      <c r="A114"/>
      <c r="B114"/>
      <c r="C114"/>
      <c r="D114"/>
      <c r="E114"/>
      <c r="F114"/>
      <c r="G114"/>
      <c r="H114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>
      <c r="A115"/>
      <c r="B115"/>
      <c r="C115"/>
      <c r="D115"/>
      <c r="E115"/>
      <c r="F115"/>
      <c r="G115"/>
      <c r="H115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>
      <c r="A116"/>
      <c r="B116"/>
      <c r="C116"/>
      <c r="D116"/>
      <c r="E116"/>
      <c r="F116"/>
      <c r="G116"/>
      <c r="H1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2.75">
      <c r="A117"/>
      <c r="B117"/>
      <c r="C117"/>
      <c r="D117"/>
      <c r="E117"/>
      <c r="F117"/>
      <c r="G117"/>
      <c r="H117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2.75">
      <c r="A118"/>
      <c r="B118"/>
      <c r="C118"/>
      <c r="D118"/>
      <c r="E118"/>
      <c r="F118"/>
      <c r="G118"/>
      <c r="H118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2.75">
      <c r="A119"/>
      <c r="B119"/>
      <c r="C119"/>
      <c r="D119"/>
      <c r="E119"/>
      <c r="F119"/>
      <c r="G119"/>
      <c r="H119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2.75">
      <c r="A120"/>
      <c r="B120"/>
      <c r="C120"/>
      <c r="D120"/>
      <c r="E120"/>
      <c r="F120"/>
      <c r="G120"/>
      <c r="H120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2.75">
      <c r="A121"/>
      <c r="B121"/>
      <c r="C121"/>
      <c r="D121"/>
      <c r="E121"/>
      <c r="F121"/>
      <c r="G121"/>
      <c r="H121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2.75">
      <c r="A122"/>
      <c r="B122"/>
      <c r="C122"/>
      <c r="D122"/>
      <c r="E122"/>
      <c r="F122"/>
      <c r="G122"/>
      <c r="H122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2.75">
      <c r="A123"/>
      <c r="B123"/>
      <c r="C123"/>
      <c r="D123"/>
      <c r="E123"/>
      <c r="F123"/>
      <c r="G123"/>
      <c r="H123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2.75">
      <c r="A124"/>
      <c r="B124"/>
      <c r="C124"/>
      <c r="D124"/>
      <c r="E124"/>
      <c r="F124"/>
      <c r="G124"/>
      <c r="H124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2.75">
      <c r="A125"/>
      <c r="B125"/>
      <c r="C125"/>
      <c r="D125"/>
      <c r="E125"/>
      <c r="F125"/>
      <c r="G125"/>
      <c r="H125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2.75">
      <c r="A126"/>
      <c r="B126"/>
      <c r="C126"/>
      <c r="D126"/>
      <c r="E126"/>
      <c r="F126"/>
      <c r="G126"/>
      <c r="H12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2.75">
      <c r="A127"/>
      <c r="B127"/>
      <c r="C127"/>
      <c r="D127"/>
      <c r="E127"/>
      <c r="F127"/>
      <c r="G127"/>
      <c r="H127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2.75">
      <c r="A128"/>
      <c r="B128"/>
      <c r="C128"/>
      <c r="D128"/>
      <c r="E128"/>
      <c r="F128"/>
      <c r="G128"/>
      <c r="H128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12.75">
      <c r="A129"/>
      <c r="B129"/>
      <c r="C129"/>
      <c r="D129"/>
      <c r="E129"/>
      <c r="F129"/>
      <c r="G129"/>
      <c r="H129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ht="12.75">
      <c r="A130"/>
      <c r="B130"/>
      <c r="C130"/>
      <c r="D130"/>
      <c r="E130"/>
      <c r="F130"/>
      <c r="G130"/>
      <c r="H130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ht="12.75">
      <c r="A131"/>
      <c r="B131"/>
      <c r="C131"/>
      <c r="D131"/>
      <c r="E131"/>
      <c r="F131"/>
      <c r="G131"/>
      <c r="H131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ht="12.75">
      <c r="A132"/>
      <c r="B132"/>
      <c r="C132"/>
      <c r="D132"/>
      <c r="E132"/>
      <c r="F132"/>
      <c r="G132"/>
      <c r="H132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2.75">
      <c r="A133"/>
      <c r="B133"/>
      <c r="C133"/>
      <c r="D133"/>
      <c r="E133"/>
      <c r="F133"/>
      <c r="G133"/>
      <c r="H133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12.75">
      <c r="A134"/>
      <c r="B134"/>
      <c r="C134"/>
      <c r="D134"/>
      <c r="E134"/>
      <c r="F134"/>
      <c r="G134"/>
      <c r="H134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ht="12.75">
      <c r="A135"/>
      <c r="B135"/>
      <c r="C135"/>
      <c r="D135"/>
      <c r="E135"/>
      <c r="F135"/>
      <c r="G135"/>
      <c r="H135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ht="12.75">
      <c r="A136"/>
      <c r="B136"/>
      <c r="C136"/>
      <c r="D136"/>
      <c r="E136"/>
      <c r="F136"/>
      <c r="G136"/>
      <c r="H13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ht="12.75">
      <c r="A137"/>
      <c r="B137"/>
      <c r="C137"/>
      <c r="D137"/>
      <c r="E137"/>
      <c r="F137"/>
      <c r="G137"/>
      <c r="H137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ht="12.75">
      <c r="A138"/>
      <c r="B138"/>
      <c r="C138"/>
      <c r="D138"/>
      <c r="E138"/>
      <c r="F138"/>
      <c r="G138"/>
      <c r="H138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ht="12.75">
      <c r="A139"/>
      <c r="B139"/>
      <c r="C139"/>
      <c r="D139"/>
      <c r="E139"/>
      <c r="F139"/>
      <c r="G139"/>
      <c r="H139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ht="12.75">
      <c r="A140"/>
      <c r="B140"/>
      <c r="C140"/>
      <c r="D140"/>
      <c r="E140"/>
      <c r="F140"/>
      <c r="G140"/>
      <c r="H140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ht="12.75">
      <c r="A141"/>
      <c r="B141"/>
      <c r="C141"/>
      <c r="D141"/>
      <c r="E141"/>
      <c r="F141"/>
      <c r="G141"/>
      <c r="H141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ht="12.75">
      <c r="A142"/>
      <c r="B142"/>
      <c r="C142"/>
      <c r="D142"/>
      <c r="E142"/>
      <c r="F142"/>
      <c r="G142"/>
      <c r="H142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ht="12.75">
      <c r="A143"/>
      <c r="B143"/>
      <c r="C143"/>
      <c r="D143"/>
      <c r="E143"/>
      <c r="F143"/>
      <c r="G143"/>
      <c r="H143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ht="12.75">
      <c r="A144"/>
      <c r="B144"/>
      <c r="C144"/>
      <c r="D144"/>
      <c r="E144"/>
      <c r="F144"/>
      <c r="G144"/>
      <c r="H144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ht="12.75">
      <c r="A145"/>
      <c r="B145"/>
      <c r="C145"/>
      <c r="D145"/>
      <c r="E145"/>
      <c r="F145"/>
      <c r="G145"/>
      <c r="H145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ht="12.75">
      <c r="A146"/>
      <c r="B146"/>
      <c r="C146"/>
      <c r="D146"/>
      <c r="E146"/>
      <c r="F146"/>
      <c r="G146"/>
      <c r="H14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255" ht="12.75">
      <c r="A147"/>
      <c r="B147"/>
      <c r="C147"/>
      <c r="D147"/>
      <c r="E147"/>
      <c r="F147"/>
      <c r="G147"/>
      <c r="H147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1:255" ht="12.75">
      <c r="A148"/>
      <c r="B148"/>
      <c r="C148"/>
      <c r="D148"/>
      <c r="E148"/>
      <c r="F148"/>
      <c r="G148"/>
      <c r="H148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ht="12.75">
      <c r="A149"/>
      <c r="B149"/>
      <c r="C149"/>
      <c r="D149"/>
      <c r="E149"/>
      <c r="F149"/>
      <c r="G149"/>
      <c r="H149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1:255" ht="12.75">
      <c r="A150"/>
      <c r="B150"/>
      <c r="C150"/>
      <c r="D150"/>
      <c r="E150"/>
      <c r="F150"/>
      <c r="G150"/>
      <c r="H150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255" ht="12.75">
      <c r="A151"/>
      <c r="B151"/>
      <c r="C151"/>
      <c r="D151"/>
      <c r="E151"/>
      <c r="F151"/>
      <c r="G151"/>
      <c r="H151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2.75">
      <c r="A152"/>
      <c r="B152"/>
      <c r="C152"/>
      <c r="D152"/>
      <c r="E152"/>
      <c r="F152"/>
      <c r="G152"/>
      <c r="H152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2.75">
      <c r="A153"/>
      <c r="B153"/>
      <c r="C153"/>
      <c r="D153"/>
      <c r="E153"/>
      <c r="F153"/>
      <c r="G153"/>
      <c r="H153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ht="12.75">
      <c r="A154"/>
      <c r="B154"/>
      <c r="C154"/>
      <c r="D154"/>
      <c r="E154"/>
      <c r="F154"/>
      <c r="G154"/>
      <c r="H154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1:255" ht="12.75">
      <c r="A155"/>
      <c r="B155"/>
      <c r="C155"/>
      <c r="D155"/>
      <c r="E155"/>
      <c r="F155"/>
      <c r="G155"/>
      <c r="H155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1:255" ht="12.75">
      <c r="A156"/>
      <c r="B156"/>
      <c r="C156"/>
      <c r="D156"/>
      <c r="E156"/>
      <c r="F156"/>
      <c r="G156"/>
      <c r="H15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1:255" ht="12.75">
      <c r="A157"/>
      <c r="B157"/>
      <c r="C157"/>
      <c r="D157"/>
      <c r="E157"/>
      <c r="F157"/>
      <c r="G157"/>
      <c r="H157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ht="12.75">
      <c r="A158"/>
      <c r="B158"/>
      <c r="C158"/>
      <c r="D158"/>
      <c r="E158"/>
      <c r="F158"/>
      <c r="G158"/>
      <c r="H158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ht="12.75">
      <c r="A159"/>
      <c r="B159"/>
      <c r="C159"/>
      <c r="D159"/>
      <c r="E159"/>
      <c r="F159"/>
      <c r="G159"/>
      <c r="H159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1:255" ht="12.75">
      <c r="A160"/>
      <c r="B160"/>
      <c r="C160"/>
      <c r="D160"/>
      <c r="E160"/>
      <c r="F160"/>
      <c r="G160"/>
      <c r="H160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1:255" ht="12.75">
      <c r="A161"/>
      <c r="B161"/>
      <c r="C161"/>
      <c r="D161"/>
      <c r="E161"/>
      <c r="F161"/>
      <c r="G161"/>
      <c r="H161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1:255" ht="12.75">
      <c r="A162"/>
      <c r="B162"/>
      <c r="C162"/>
      <c r="D162"/>
      <c r="E162"/>
      <c r="F162"/>
      <c r="G162"/>
      <c r="H162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ht="12.75">
      <c r="A163"/>
      <c r="B163"/>
      <c r="C163"/>
      <c r="D163"/>
      <c r="E163"/>
      <c r="F163"/>
      <c r="G163"/>
      <c r="H163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ht="12.75">
      <c r="A164"/>
      <c r="B164"/>
      <c r="C164"/>
      <c r="D164"/>
      <c r="E164"/>
      <c r="F164"/>
      <c r="G164"/>
      <c r="H164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ht="12.75">
      <c r="A165"/>
      <c r="B165"/>
      <c r="C165"/>
      <c r="D165"/>
      <c r="E165"/>
      <c r="F165"/>
      <c r="G165"/>
      <c r="H165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ht="12.75">
      <c r="A166"/>
      <c r="B166"/>
      <c r="C166"/>
      <c r="D166"/>
      <c r="E166"/>
      <c r="F166"/>
      <c r="G166"/>
      <c r="H16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ht="12.75">
      <c r="A167"/>
      <c r="B167"/>
      <c r="C167"/>
      <c r="D167"/>
      <c r="E167"/>
      <c r="F167"/>
      <c r="G167"/>
      <c r="H167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ht="12.75">
      <c r="A168"/>
      <c r="B168"/>
      <c r="C168"/>
      <c r="D168"/>
      <c r="E168"/>
      <c r="F168"/>
      <c r="G168"/>
      <c r="H168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ht="12.75">
      <c r="A169"/>
      <c r="B169"/>
      <c r="C169"/>
      <c r="D169"/>
      <c r="E169"/>
      <c r="F169"/>
      <c r="G169"/>
      <c r="H169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ht="12.75">
      <c r="A170"/>
      <c r="B170"/>
      <c r="C170"/>
      <c r="D170"/>
      <c r="E170"/>
      <c r="F170"/>
      <c r="G170"/>
      <c r="H170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ht="12.75">
      <c r="A171"/>
      <c r="B171"/>
      <c r="C171"/>
      <c r="D171"/>
      <c r="E171"/>
      <c r="F171"/>
      <c r="G171"/>
      <c r="H171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ht="12.75">
      <c r="A172"/>
      <c r="B172"/>
      <c r="C172"/>
      <c r="D172"/>
      <c r="E172"/>
      <c r="F172"/>
      <c r="G172"/>
      <c r="H172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ht="12.75">
      <c r="A173"/>
      <c r="B173"/>
      <c r="C173"/>
      <c r="D173"/>
      <c r="E173"/>
      <c r="F173"/>
      <c r="G173"/>
      <c r="H173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1:255" ht="12.75">
      <c r="A174"/>
      <c r="B174"/>
      <c r="C174"/>
      <c r="D174"/>
      <c r="E174"/>
      <c r="F174"/>
      <c r="G174"/>
      <c r="H174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5" ht="12.75">
      <c r="A175"/>
      <c r="B175"/>
      <c r="C175"/>
      <c r="D175"/>
      <c r="E175"/>
      <c r="F175"/>
      <c r="G175"/>
      <c r="H175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ht="12.75">
      <c r="A176"/>
      <c r="B176"/>
      <c r="C176"/>
      <c r="D176"/>
      <c r="E176"/>
      <c r="F176"/>
      <c r="G176"/>
      <c r="H17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</sheetData>
  <sheetProtection sheet="1" objects="1" scenarios="1" selectLockedCells="1"/>
  <protectedRanges>
    <protectedRange password="C654" sqref="G5" name="Rozstęp2"/>
    <protectedRange sqref="N8" name="Rozstęp1"/>
  </protectedRanges>
  <mergeCells count="5">
    <mergeCell ref="A50:E50"/>
    <mergeCell ref="B6:F6"/>
    <mergeCell ref="A8:H8"/>
    <mergeCell ref="B4:F4"/>
    <mergeCell ref="B5:F5"/>
  </mergeCells>
  <printOptions/>
  <pageMargins left="0.7875" right="0.7875" top="0.7875" bottom="0.898611111111111" header="0.5118055555555555" footer="0.7875"/>
  <pageSetup firstPageNumber="1" useFirstPageNumber="1" horizontalDpi="300" verticalDpi="300" orientation="landscape" paperSize="9" r:id="rId1"/>
  <headerFooter alignWithMargins="0">
    <oddFooter>&amp;R&amp;"Times New Roman,Normalny"&amp;8Strona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ProPOLIS Consulting Sp. z o.o.</dc:creator>
  <cp:keywords/>
  <dc:description/>
  <cp:lastModifiedBy>Małgorzata Waleńska</cp:lastModifiedBy>
  <cp:lastPrinted>2015-05-05T08:44:48Z</cp:lastPrinted>
  <dcterms:created xsi:type="dcterms:W3CDTF">2014-07-15T08:40:33Z</dcterms:created>
  <dcterms:modified xsi:type="dcterms:W3CDTF">2024-07-01T10:43:24Z</dcterms:modified>
  <cp:category/>
  <cp:version/>
  <cp:contentType/>
  <cp:contentStatus/>
</cp:coreProperties>
</file>