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zg2\Desktop\Przetarg dokumenty ostateczne\"/>
    </mc:Choice>
  </mc:AlternateContent>
  <bookViews>
    <workbookView xWindow="0" yWindow="0" windowWidth="28800" windowHeight="14235" tabRatio="700"/>
  </bookViews>
  <sheets>
    <sheet name="budynki" sheetId="1" r:id="rId1"/>
    <sheet name="środki trwałe" sheetId="7" r:id="rId2"/>
    <sheet name="elektronika" sheetId="2" r:id="rId3"/>
    <sheet name="pojazdy" sheetId="8" r:id="rId4"/>
    <sheet name="szkodowość" sheetId="10" r:id="rId5"/>
  </sheets>
  <definedNames>
    <definedName name="_xlnm.Print_Area" localSheetId="0">budynki!$B$1:$O$87</definedName>
    <definedName name="_xlnm.Print_Area" localSheetId="2">elektronika!$A$1:$E$260</definedName>
    <definedName name="_xlnm.Print_Area" localSheetId="4">szkodowość!$B$2:$N$27</definedName>
    <definedName name="_xlnm.Print_Area" localSheetId="1">'środki trwałe'!$A$1:$D$13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0" l="1"/>
  <c r="M27" i="10"/>
  <c r="N17" i="10"/>
  <c r="M17" i="10"/>
  <c r="M7" i="10"/>
  <c r="C7" i="7"/>
  <c r="C6" i="7"/>
  <c r="C4" i="7"/>
  <c r="C13" i="7" s="1"/>
  <c r="D234" i="2"/>
  <c r="D58" i="2"/>
  <c r="D106" i="2"/>
  <c r="D122" i="2"/>
  <c r="D144" i="2"/>
  <c r="D156" i="2"/>
  <c r="D188" i="2"/>
  <c r="D211" i="2"/>
  <c r="D260" i="2"/>
  <c r="D245" i="2"/>
  <c r="D13" i="7"/>
  <c r="F41" i="1"/>
  <c r="F37" i="1"/>
  <c r="E33" i="1"/>
  <c r="F23" i="1"/>
  <c r="F78" i="1"/>
  <c r="D238" i="2" l="1"/>
  <c r="D159" i="2" l="1"/>
  <c r="E29" i="1" l="1"/>
  <c r="E26" i="1"/>
  <c r="E91" i="1" s="1"/>
  <c r="F91" i="1" l="1"/>
  <c r="C15" i="7"/>
  <c r="D147" i="2" l="1"/>
  <c r="E158" i="2" s="1"/>
  <c r="D241" i="2" l="1"/>
  <c r="H58" i="2" l="1"/>
  <c r="E260" i="2"/>
  <c r="G260" i="2" s="1"/>
  <c r="XFD144" i="2"/>
</calcChain>
</file>

<file path=xl/sharedStrings.xml><?xml version="1.0" encoding="utf-8"?>
<sst xmlns="http://schemas.openxmlformats.org/spreadsheetml/2006/main" count="976" uniqueCount="590">
  <si>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</si>
  <si>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</si>
  <si>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</si>
  <si>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</si>
  <si>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</si>
  <si>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</si>
  <si>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</si>
  <si>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</si>
  <si>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</si>
  <si>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</si>
  <si>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</si>
  <si>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</si>
  <si>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</si>
  <si>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str. 24</t>
  </si>
  <si>
    <t>Nazwa jednostki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</si>
  <si>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</si>
  <si>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</si>
  <si>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</si>
  <si>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</si>
  <si>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</si>
  <si>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Wykaz budynków i budowli</t>
  </si>
  <si>
    <t>1. Urząd Gminy</t>
  </si>
  <si>
    <t>Łączne</t>
  </si>
  <si>
    <t>Urząd Gminy</t>
  </si>
  <si>
    <t>Budynek Urzędu Gminy Nowosolna murowany garaże</t>
  </si>
  <si>
    <t>Budynek Podworski "Gorzelni"</t>
  </si>
  <si>
    <t>Budynek świetlicy w Kalonce</t>
  </si>
  <si>
    <t>Budynek gospodarczy Kalonka 1930</t>
  </si>
  <si>
    <t>Lokal mieszkalny nr 5 w budynku nr 40 w Byszewach</t>
  </si>
  <si>
    <t>Lokal mieszkalny nr 4 w budynku nr 44 w Byszewach</t>
  </si>
  <si>
    <t>2.</t>
  </si>
  <si>
    <t>Szkoła Podstawowa im. Władysława Jagiełły w Stare Skoszewy</t>
  </si>
  <si>
    <t>Budynek kotłowni</t>
  </si>
  <si>
    <t>3.</t>
  </si>
  <si>
    <t>Budynek szkoły</t>
  </si>
  <si>
    <t>4.</t>
  </si>
  <si>
    <t>Szkoła Podstawowa im. Marii Konopnickiej w Lipinach</t>
  </si>
  <si>
    <t>Budynek szkolny</t>
  </si>
  <si>
    <t>5.</t>
  </si>
  <si>
    <t>Zakład Gospodarki Komunalnej Gminy Nowosolna</t>
  </si>
  <si>
    <t>Hydrofornia Byszewy</t>
  </si>
  <si>
    <t>Hydrofornia Byszewy ogrodzenie</t>
  </si>
  <si>
    <t>Hydrofornia Dąbrowa</t>
  </si>
  <si>
    <t>Hydrofornia Dąbrowa ogrodzenie</t>
  </si>
  <si>
    <t>Hydrofornia Dobieszków</t>
  </si>
  <si>
    <t>Hydrofornia Dobieszków ogrodzenie</t>
  </si>
  <si>
    <t>Hydrofornia Natolin</t>
  </si>
  <si>
    <t>Hydrofornia Natolin ogrodzenie</t>
  </si>
  <si>
    <t>Hydrofornia Teolin</t>
  </si>
  <si>
    <t>Hydrofornia Teolin ogrodzenie</t>
  </si>
  <si>
    <t>Hydrofornia Wiączyń ogrodzenie</t>
  </si>
  <si>
    <t>Osadniki Dobieszków</t>
  </si>
  <si>
    <t>Osadniki Natolin</t>
  </si>
  <si>
    <t>Osadniki Teolin</t>
  </si>
  <si>
    <t>Osadniki Wiączyń</t>
  </si>
  <si>
    <t>Osadniki Dąbrowa</t>
  </si>
  <si>
    <t>Osadniki Byszewy</t>
  </si>
  <si>
    <t>2. Szkoła Podstawowa im. Władysława Jagiełły w Stare Skoszewy</t>
  </si>
  <si>
    <t>Oczyszczalnia Byszewy</t>
  </si>
  <si>
    <t>Oczyszczalnia SP Stare Skoszewy</t>
  </si>
  <si>
    <t>Urząd Gminy w Nowosolna</t>
  </si>
  <si>
    <t>Budynek mieszkalny Kalonka 1930</t>
  </si>
  <si>
    <t>Gminna Biblioteka Publiczna</t>
  </si>
  <si>
    <t>Ośrodek Pomocy Społecznej Gminy Nowosolna</t>
  </si>
  <si>
    <t>6.</t>
  </si>
  <si>
    <t>7.</t>
  </si>
  <si>
    <t>gaśnice, monitoring firmy ochroniarskiej, kraty w oknach na parterze, w pracowni komp. drzwi antywłamaniowe</t>
  </si>
  <si>
    <t>Konstrukcja murowana, pokrycie dachowe- blacha</t>
  </si>
  <si>
    <t>Konstrukcja murowna, pokrycie dachowe- blacha, remont w lacha 1999-2002 wymiana okien i dachu, termomodernizacja, wykonanie elewacji zewnętrznej</t>
  </si>
  <si>
    <t>gaśnice</t>
  </si>
  <si>
    <t xml:space="preserve">Konstrukcja murowna, pokrycie dachowe- blacha, </t>
  </si>
  <si>
    <t>Konstrukcja murowna, pokrycie dachowe- blacha</t>
  </si>
  <si>
    <t>Konstrukcja drewniana, pokrycie dachowe- papa</t>
  </si>
  <si>
    <t>Konstrukcja murowana, pokrycie dachowe- papa</t>
  </si>
  <si>
    <t>Konstrukcja murowna, pokrycie dachowe- papa</t>
  </si>
  <si>
    <t>lata 70-te</t>
  </si>
  <si>
    <t>lata 30-te rem. gen. 2000</t>
  </si>
  <si>
    <t>lata 70-te, rem. lata 90-te</t>
  </si>
  <si>
    <t>gaśnice, alarm</t>
  </si>
  <si>
    <t>system alarmowy oraz monitornig, w sali komp. okna i drzwi przeciwwłamaniowe, hydranty wew. i gaśnice</t>
  </si>
  <si>
    <t>Konstrukcja murowana, pokrycie dachowe w 70% blacha, w 30% papa bitumiczna, 2006 r. modernizacja szkoły</t>
  </si>
  <si>
    <t>Zestaw komputerowy</t>
  </si>
  <si>
    <t>Hydrofornia Wiączyń Dolny</t>
  </si>
  <si>
    <t>Konstrukcja murowna z pustaka, pokrycie dachowe- papa</t>
  </si>
  <si>
    <t>Kontener socjalny na boisku sportowym w m. Kopanka</t>
  </si>
  <si>
    <t>Kopanka</t>
  </si>
  <si>
    <t>-</t>
  </si>
  <si>
    <t>środki trwałe,  wyposażenie</t>
  </si>
  <si>
    <t>Czy budynek jest pod nadzorem konserwatora zabytków? Tak\Nie</t>
  </si>
  <si>
    <t>Remont generalny w budynkach, które mają więcej niż 50 lat? Tak\Nie - Kiedy?</t>
  </si>
  <si>
    <t xml:space="preserve">Czy  budynek(w tym instalacje) ma aktualny przegląd? </t>
  </si>
  <si>
    <t>Rodzaj konstrukcji budynków i pokrycia dachowego</t>
  </si>
  <si>
    <t>Gminno-Parkowe Centrum Kultury i Ekologii w Plichtowie gmina Nowosolna+ogrodzenie</t>
  </si>
  <si>
    <t>Budynek mieszklany Wiączyń Dolny</t>
  </si>
  <si>
    <t>świetlica wiejska w Natolinie wraz z ogrodzniem</t>
  </si>
  <si>
    <t>gaśnica</t>
  </si>
  <si>
    <t xml:space="preserve">konstrukcja drewnian, pokrycie dachowe-blacha </t>
  </si>
  <si>
    <t>Natolin</t>
  </si>
  <si>
    <t>zbiornik retencyjny w Nowych Skoszewach</t>
  </si>
  <si>
    <t>Nowe Skoszewy</t>
  </si>
  <si>
    <t>maszt antenowy w miejscowości Plichtów</t>
  </si>
  <si>
    <t>Plichtów</t>
  </si>
  <si>
    <t>Stare Skoszewy 19, 92-701 Łódź</t>
  </si>
  <si>
    <t>Nie</t>
  </si>
  <si>
    <t>Tak w 2006 r.</t>
  </si>
  <si>
    <t>Tak</t>
  </si>
  <si>
    <t>Kotłownia znajduje się w budynku szkoły</t>
  </si>
  <si>
    <t>nie</t>
  </si>
  <si>
    <t>UPS LESTAR</t>
  </si>
  <si>
    <t>gaśnice, hydranty, monitoring wizyjny, alarm, dozór firmy ochroniarskiej</t>
  </si>
  <si>
    <t>Konstrukcja murowana, pokrycie dachowe blacha</t>
  </si>
  <si>
    <t>Lipiny 14 gm. Nowosolna</t>
  </si>
  <si>
    <t>Remont w latach 1999-2002 wymiana okien i dachu, termomodernizacja, wykonanie elewacji zewnętrznej</t>
  </si>
  <si>
    <t>Konstrukcja murowana, pokrycie dachowe -blacha</t>
  </si>
  <si>
    <t>OBIEKT BEZ BUDYNKU</t>
  </si>
  <si>
    <t>Dąbrowa gmina Nowosolna</t>
  </si>
  <si>
    <t>Dobieszków gmina Nowosolna</t>
  </si>
  <si>
    <t>Natolin gmina Nowosolna</t>
  </si>
  <si>
    <t>Teolin gmina Nowosolna</t>
  </si>
  <si>
    <t>Wiączyń Dolny Gmina Nowosolna</t>
  </si>
  <si>
    <t>Czy budynek(budowla) jest pustostanem wyłączonym z eksploatacji? Tak\Nie Jeśli tak to czy jest przeznaczony do rozbiórki? Czy są jakieś plany dotyczące budynku?</t>
  </si>
  <si>
    <t>Budynki w użytkowaniu OSP Lipiny</t>
  </si>
  <si>
    <t>Budynek remizy strażackiej</t>
  </si>
  <si>
    <t>konstrukcja murowana, pokrycie dachowe - blacha</t>
  </si>
  <si>
    <t>Gminno-Parkowe Centrum Kultury i Ekologii w Plichowie</t>
  </si>
  <si>
    <t>Gminno-Parkowe Centrum Kultury i Ekologii</t>
  </si>
  <si>
    <t>Drukarka HP LJ P 4515</t>
  </si>
  <si>
    <t>Drukarka P2015DN</t>
  </si>
  <si>
    <t>Notebook Lenovo T520, dys-ssd-128ada</t>
  </si>
  <si>
    <t>Laptop Lenovo - 3 szt.</t>
  </si>
  <si>
    <t>komputer Dell</t>
  </si>
  <si>
    <t>Zestaw sceniczny (kolumna, mikrofony, oświetlenie)</t>
  </si>
  <si>
    <t>Dysk zewnętrzny - 2 szt.</t>
  </si>
  <si>
    <t>Komputer i3-6100</t>
  </si>
  <si>
    <t>Tablica multimedialna</t>
  </si>
  <si>
    <t>Laptop 310-12ISK</t>
  </si>
  <si>
    <t>Laptop B-50-80</t>
  </si>
  <si>
    <t>Drukarka Brother</t>
  </si>
  <si>
    <t>Zestaw komptuterowy</t>
  </si>
  <si>
    <t>UPS MLC-2000</t>
  </si>
  <si>
    <t>Drukarka Kyocera 2035D</t>
  </si>
  <si>
    <t>Drukarka dwustronna HP M201dw (500+)</t>
  </si>
  <si>
    <t>Kserokopiarka dwustronna (500+)</t>
  </si>
  <si>
    <t>UPS APC BAC 55</t>
  </si>
  <si>
    <t>HP OfficeJet Pro 7730 AIO WIPE</t>
  </si>
  <si>
    <t>Rzutnik multimedialny Optoma S331</t>
  </si>
  <si>
    <t>Drukarka przenośna HP OfficeJet 202</t>
  </si>
  <si>
    <t>Dysk twardy</t>
  </si>
  <si>
    <t>Zestaw interaktywny (tablica multimedialna, ekran, rzutnik, głośniki)</t>
  </si>
  <si>
    <t>Drukarka Brother DCP-J562DW</t>
  </si>
  <si>
    <t>Zestaw interaktywny (tablica, rzutnik, głośniki)</t>
  </si>
  <si>
    <t>Laptop Lenovo - 2 szt.</t>
  </si>
  <si>
    <t>Notebook Acer Aspire 3 - 3 szt.</t>
  </si>
  <si>
    <t>Laptop HP 15</t>
  </si>
  <si>
    <t>Zestaw tablicy interaktywnej MyBoard Black Nano</t>
  </si>
  <si>
    <t>Komputer AllinOne V410</t>
  </si>
  <si>
    <t>Komputer Fujitsu P556/2</t>
  </si>
  <si>
    <t>tak/w trakcie</t>
  </si>
  <si>
    <t>tak</t>
  </si>
  <si>
    <t>pustostan / przeznaczony do rozbiórki</t>
  </si>
  <si>
    <t>komputer FSC P556 - 2 szt.</t>
  </si>
  <si>
    <t>projektor multimedialny</t>
  </si>
  <si>
    <t>Notebook Lenovo</t>
  </si>
  <si>
    <t>Sala gimnastyczna</t>
  </si>
  <si>
    <t>atropy gęstożebrowe typu Teriva o wys. 24 cm, dach drewniany</t>
  </si>
  <si>
    <t>budynek funkcjonuje jako magazyn, hydrofornia nie jest użytkowana</t>
  </si>
  <si>
    <t>- termodernizacja budynku hydroforni</t>
  </si>
  <si>
    <t>- dobudowanie kolumny filtracyjnej</t>
  </si>
  <si>
    <t>- modernizacja hydroforni 
(II etap)</t>
  </si>
  <si>
    <t xml:space="preserve">- modernizacja hydroforni </t>
  </si>
  <si>
    <t>- modernizacja (I etap)</t>
  </si>
  <si>
    <t>urządzenie wielofunkcyjne EPSON L486</t>
  </si>
  <si>
    <t>Urządzenie wielofunkcyjne Brother MFC</t>
  </si>
  <si>
    <t>UPS APC3X</t>
  </si>
  <si>
    <t>1987
2019 - rozbudowa garażu</t>
  </si>
  <si>
    <t>notebook Compaq</t>
  </si>
  <si>
    <t>noteook lenovo</t>
  </si>
  <si>
    <t>komputer notebook lenovo</t>
  </si>
  <si>
    <t>tablet Huawei MediaPad - 16 szt.</t>
  </si>
  <si>
    <t>UPS APC</t>
  </si>
  <si>
    <t>Drukarka HP LJM6</t>
  </si>
  <si>
    <t>Drukarka HP M227F</t>
  </si>
  <si>
    <t>drukarka</t>
  </si>
  <si>
    <t>skaner</t>
  </si>
  <si>
    <t>drukarka laserowa</t>
  </si>
  <si>
    <t>dysk twardy zewnetrzny</t>
  </si>
  <si>
    <t>urządenie wielofunkcyjne</t>
  </si>
  <si>
    <t>monitor</t>
  </si>
  <si>
    <t>UPS podtrzymywacz napięcia</t>
  </si>
  <si>
    <t>kopiarka Kyocera</t>
  </si>
  <si>
    <t>komputer jednostki centralne</t>
  </si>
  <si>
    <t>zestaw komputerowy</t>
  </si>
  <si>
    <t>UPS APC-BE701 - 7 szt.</t>
  </si>
  <si>
    <t>Drukarka Canon 6650</t>
  </si>
  <si>
    <t>Drukarka Canon LBP 6650DN</t>
  </si>
  <si>
    <t>Monitor LCD AOC - 25 szt.</t>
  </si>
  <si>
    <t>Komputer E-TECH, klawiatura, mysz -15 szt.</t>
  </si>
  <si>
    <t>Skaner Brpther ADS-2100</t>
  </si>
  <si>
    <t>monitoring wizyjny</t>
  </si>
  <si>
    <t>monitoring</t>
  </si>
  <si>
    <t>tablica interaktywna</t>
  </si>
  <si>
    <t>tablica interaktywna dualboard</t>
  </si>
  <si>
    <t>Budynek szkoły, łącznik i sala gimanstyczna, świetlica, część przedszkolna wraz z pracownią chemiczną i językową</t>
  </si>
  <si>
    <t>Poszczególne części szkoły były budowane w różnych latach - starsza część sprzed pięćdziesięciu lat, młodsza część z 1998 r. Modernizacja starszej części w 2006 r. W lutym 2019 r. została oddana do użytku dobudowana część przedszkolna wraz z 2 salami szkolnymi.</t>
  </si>
  <si>
    <t>Konstrukcja murowana, pokrycie dachowe w 70% blacha, w 30% papa bitumiczna</t>
  </si>
  <si>
    <t>Tablica interaktywna - 4 szt.</t>
  </si>
  <si>
    <t>Kopiarka Triumph Adler MFP</t>
  </si>
  <si>
    <t>Magiczny dywan</t>
  </si>
  <si>
    <t>Projektor Epson</t>
  </si>
  <si>
    <t>Urządzenie wielofunkcyjne</t>
  </si>
  <si>
    <t>Projektor Epson - 4 szt.</t>
  </si>
  <si>
    <t>Projektor Epson - 2 szt.</t>
  </si>
  <si>
    <t>Tablica interaktywna - 2 szt.</t>
  </si>
  <si>
    <t>Ekran</t>
  </si>
  <si>
    <t>Monitor interaktywny</t>
  </si>
  <si>
    <t xml:space="preserve">Monitor </t>
  </si>
  <si>
    <t>Jednostka centralna</t>
  </si>
  <si>
    <t>Monitoring - rozbudowa systemu w 2019</t>
  </si>
  <si>
    <t>Komputer Lenovo Ideacentre - 3 szt.</t>
  </si>
  <si>
    <t>Laptop ASUS</t>
  </si>
  <si>
    <t>Notebook Lenovo - 3 szt.</t>
  </si>
  <si>
    <t>Laptop Acer</t>
  </si>
  <si>
    <t>Gmina Nowosolna - mienie użytkowane przez PSP OO.Bernardynów</t>
  </si>
  <si>
    <t>Boisko Orlik</t>
  </si>
  <si>
    <t>Wiączyń Dolny</t>
  </si>
  <si>
    <t>Oczyszalnia ścieków</t>
  </si>
  <si>
    <t>3. Szkoła Podstawowa im. Marii Konopnickiej w Lipinach</t>
  </si>
  <si>
    <t>4. Zakład Gospodarki Komunalnej Gminy Nowosolna</t>
  </si>
  <si>
    <t>5. Gminna Biblioteka Publiczna</t>
  </si>
  <si>
    <t>6. Ośrodek Pomocy Społecznej Gminy Nowosolna</t>
  </si>
  <si>
    <t>7. Gminno-Parkowe Centrum Kultury i Ekologii w Plichtowie</t>
  </si>
  <si>
    <t>Laptop Hp - 3 szt.</t>
  </si>
  <si>
    <t>komputer Asus</t>
  </si>
  <si>
    <t>- modernizacja</t>
  </si>
  <si>
    <t>Hydrofornia Lipiny</t>
  </si>
  <si>
    <t>- kolumna filtracyjna</t>
  </si>
  <si>
    <t>Lipiny</t>
  </si>
  <si>
    <t>Drukarka dwustronna HP M402dw (Rodzinne)</t>
  </si>
  <si>
    <t>Kompuer Dell (500+)</t>
  </si>
  <si>
    <t>Kompuer Dell (Rodzinne)</t>
  </si>
  <si>
    <t>Kompurt Dell (pomoc społeczna)</t>
  </si>
  <si>
    <t>Kserokopiarka dwustronna (pomoc społeczna)</t>
  </si>
  <si>
    <t>Laptop HP (księgowość)</t>
  </si>
  <si>
    <t>Rzutnik przenośny BenQ</t>
  </si>
  <si>
    <t>Tablet graficzny Huion 610PRO</t>
  </si>
  <si>
    <t>Dysk zewnętrzny SEAGATE EXPANSIONS</t>
  </si>
  <si>
    <t>Telefon komórkowy Samsung Galaxy A20e</t>
  </si>
  <si>
    <t>Serwer TX1330M4 E-2134 16GB 2x1TB SATA RAID 0/1/10 DWD-RW 5Y S</t>
  </si>
  <si>
    <t>Budynek Gminnej Biblioteki Publicznej i ZGK</t>
  </si>
  <si>
    <t>Notebook poleas.HP Folio - 4 sztuki</t>
  </si>
  <si>
    <t>drukarka Brother HL-L 3210 kolor</t>
  </si>
  <si>
    <t>drukarka Brother DCP-1510 E</t>
  </si>
  <si>
    <t>drukarka Brother PT-E 110VP</t>
  </si>
  <si>
    <t>dysk twardy</t>
  </si>
  <si>
    <t>aparat OLYMPUS</t>
  </si>
  <si>
    <t>Ozonator domowy 20g/h</t>
  </si>
  <si>
    <t>koncentrator tlenu SK 9000</t>
  </si>
  <si>
    <t>Laptop (Dominik)</t>
  </si>
  <si>
    <t xml:space="preserve">Notebook Acer Aspire </t>
  </si>
  <si>
    <t>Notebook Lenovo 15</t>
  </si>
  <si>
    <t>Komputer stacjonarny ASUS</t>
  </si>
  <si>
    <t>do nauki zdalnej</t>
  </si>
  <si>
    <t>Laptop Acer Aspire 15,6</t>
  </si>
  <si>
    <t>Oczyszczalnia Wiączyń</t>
  </si>
  <si>
    <t>Zakład Gospodarki Komunalnej Gminy Nowosolna - kontener biurowy</t>
  </si>
  <si>
    <t xml:space="preserve">urządzenie wielofunkcyjne BROTHER DCP </t>
  </si>
  <si>
    <t>monitor LGLDC</t>
  </si>
  <si>
    <t>drukarka EPSON LX-igłowa</t>
  </si>
  <si>
    <t>serwer</t>
  </si>
  <si>
    <t>laptop notebook DELL nr 197 057 837 91</t>
  </si>
  <si>
    <t>laptop notebook DELL nr 391 742 128 47</t>
  </si>
  <si>
    <t>Niszczarka</t>
  </si>
  <si>
    <t>Projektor Optoma DX318e</t>
  </si>
  <si>
    <t>Projektor Benq TW533</t>
  </si>
  <si>
    <t>Urządzenie wielofunkcyjne Brother DCPT310AP1</t>
  </si>
  <si>
    <t>Urządzenie wielofunkcyjne Brother  DCP-T310</t>
  </si>
  <si>
    <t>Urządzenie wielofunkcyjne EPSON</t>
  </si>
  <si>
    <t>Wizualizer</t>
  </si>
  <si>
    <t xml:space="preserve">Yamaha głośnik </t>
  </si>
  <si>
    <t>Mikser</t>
  </si>
  <si>
    <t>Power mikser Phonic</t>
  </si>
  <si>
    <t>Kolumna głośnikowa</t>
  </si>
  <si>
    <t>Drukarka laserowa Brother HL1112E</t>
  </si>
  <si>
    <t>Komputer Lenovo</t>
  </si>
  <si>
    <t xml:space="preserve">Komputer Lenovo </t>
  </si>
  <si>
    <t>Drukarka Brother DCP - L2512D</t>
  </si>
  <si>
    <t>Drukarka etykiet Bixdon</t>
  </si>
  <si>
    <t>Drkarka laserowa Brother HL-L2312D</t>
  </si>
  <si>
    <t>Drukarka Epson Work Force WF-7210DTW</t>
  </si>
  <si>
    <t xml:space="preserve">Kamera </t>
  </si>
  <si>
    <t>Dysk przenośny 2TB</t>
  </si>
  <si>
    <t>Dysk przenośny 1TB</t>
  </si>
  <si>
    <t>Tablet Huawei T3 - 4 szt.</t>
  </si>
  <si>
    <t>Tablet Lenovo Tab4 8" - 11 szt. - korzystają dzieci podczas nauki zdalnej</t>
  </si>
  <si>
    <t>Tablet Huawei T3 - 22 szt. - w tym z 15 szt. korzystaj,ą dzieci podczas nauki zdalnej</t>
  </si>
  <si>
    <t>Notebook ACER Aspire - 11 szt. - korzystaja dzieci podczas nauki zdalnej</t>
  </si>
  <si>
    <t>Notebook ACER Aspire - 3 szt</t>
  </si>
  <si>
    <t xml:space="preserve">Notebook ACER Aspire </t>
  </si>
  <si>
    <t>Pracownia komputerowa - 16 laptopów</t>
  </si>
  <si>
    <t>Laptop ACER Aspire 3 - 2 szt.</t>
  </si>
  <si>
    <t>Notebook Lenovo - 8 szt. - korzystają dzieci podczas nauki zdalnej</t>
  </si>
  <si>
    <t>gaśnice, ALARM</t>
  </si>
  <si>
    <t>Konstrukcja murowna z pustaka, elewacja ocieplona,pokrycie dachowe- blacha</t>
  </si>
  <si>
    <t>gaśnice, Alarm</t>
  </si>
  <si>
    <t>Konstrukcja murowna z pustaka,elewacja ocieplona, pokrycie dachowe- papa</t>
  </si>
  <si>
    <t>Konstrukcja murowna z pustaka,elewacja ocieplona, pokrycie dachowe- blacha</t>
  </si>
  <si>
    <t xml:space="preserve">PRZEPOMPOWNIE ścieków Natolin  3 obiekty </t>
  </si>
  <si>
    <t>2015-2019r</t>
  </si>
  <si>
    <t>ALARM</t>
  </si>
  <si>
    <t>jeden obiekt -zadaszony w formie budynku/ dwa pozostałe to urządzenia</t>
  </si>
  <si>
    <t>brama siedziba ZGK</t>
  </si>
  <si>
    <t>hydrofornia LIPINY (BUDYNEK, OGODZENIE, OSADNIKI)</t>
  </si>
  <si>
    <t>LATA 60-TE</t>
  </si>
  <si>
    <t>Konstrukcja murownana z cegły białej, pokrycie dachowe- blacha</t>
  </si>
  <si>
    <t>klawiatura + mysz</t>
  </si>
  <si>
    <t>klawiatura logitech</t>
  </si>
  <si>
    <t>logitech mysz+ klawiatura</t>
  </si>
  <si>
    <t>1996 remont 2019</t>
  </si>
  <si>
    <t>3 miejsca odpoczynku rowerzystów (MOR)</t>
  </si>
  <si>
    <t>Plichtów, Byszewy, Stare Skoszewy</t>
  </si>
  <si>
    <t>1991 remont 2020</t>
  </si>
  <si>
    <t>NotHP 840 G3 - 10 szt.</t>
  </si>
  <si>
    <t>NOT HP ELI84 - 6 szt.</t>
  </si>
  <si>
    <t>NOTEBOOK ACER ASPIRE 3 - 19 szt.</t>
  </si>
  <si>
    <t>Notebook Lenovo 15 W 10Pro + Office 219E+słuchwaki - 15 szt.</t>
  </si>
  <si>
    <t>PAM_D3_8G_G01 - 4 szt.</t>
  </si>
  <si>
    <t>Tablet Lenowo Tab 4 8'' - 11 szt.</t>
  </si>
  <si>
    <t>Dys_SSD_256G</t>
  </si>
  <si>
    <t>Dysk Adata SU800 SSD SATA</t>
  </si>
  <si>
    <t>Dysk SSD ADATA Ultimate - 2 szt.</t>
  </si>
  <si>
    <t>Dysk SSD GOODRAM CX 400</t>
  </si>
  <si>
    <t>HDD Zew. A-Data HV 620 1TB</t>
  </si>
  <si>
    <t>NOTEBOOK HP ELITEBOOK 840</t>
  </si>
  <si>
    <t>SATA 3 SSD 512GB</t>
  </si>
  <si>
    <t>Switch D-Link</t>
  </si>
  <si>
    <t>TP-Link EAP 225 Wireeless AC1350 Acces</t>
  </si>
  <si>
    <t>TP-Link OC 200 Kontroler Omada Cloud</t>
  </si>
  <si>
    <t>UPS 700VA</t>
  </si>
  <si>
    <t>UPS BACK 700VA</t>
  </si>
  <si>
    <t>UPS APC RBC29</t>
  </si>
  <si>
    <t>Drukarka LaseJetPro M203</t>
  </si>
  <si>
    <t>Niszczarka HSM SECURIO C14</t>
  </si>
  <si>
    <t>Urządzenie CANON</t>
  </si>
  <si>
    <t>Urząd Gminy - podnośnik do łódek OSP Stare Skoszewy</t>
  </si>
  <si>
    <t>Budynki w użytkowaniu OSP Stare Skoszewy</t>
  </si>
  <si>
    <t>Serwer klasy QNAP NAS</t>
  </si>
  <si>
    <t>Stacja PC Intel G6600 4.2GHz - 5 szt.</t>
  </si>
  <si>
    <t>D-LINK Easy Smart Menaged</t>
  </si>
  <si>
    <t>Drukarka Laser JetPro M203dn</t>
  </si>
  <si>
    <t>Dysk SSD Gigabayte 256 GB</t>
  </si>
  <si>
    <t>Monitor LCD AOC E2270.21.5'' - 5 szt.</t>
  </si>
  <si>
    <t>Przełącznik sieciowy CISCO SG250-50</t>
  </si>
  <si>
    <t>Srwer DELL R540</t>
  </si>
  <si>
    <t>UPS POWERWalker 1500VA LCD</t>
  </si>
  <si>
    <t>Stacja do dezynfekcji bezdotykowa -10 szt.</t>
  </si>
  <si>
    <t>Sprzęt użyczony uczniom</t>
  </si>
  <si>
    <t>Sprzet użyczony uczniom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</si>
  <si>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</si>
  <si>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</si>
  <si>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</si>
  <si>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</si>
  <si>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</si>
  <si>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</si>
  <si>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</si>
  <si>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</si>
  <si>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 xml:space="preserve">Ilość miejsc </t>
  </si>
  <si>
    <t>Dop. ładowność</t>
  </si>
  <si>
    <t>DMC</t>
  </si>
  <si>
    <t>Rok prod.</t>
  </si>
  <si>
    <t xml:space="preserve">Okres ubezpieczenia 
OC i NW </t>
  </si>
  <si>
    <t xml:space="preserve">Okres ubezpieczenia AC i KR </t>
  </si>
  <si>
    <t>Ubezpieczony</t>
  </si>
  <si>
    <t>Od</t>
  </si>
  <si>
    <t>Do</t>
  </si>
  <si>
    <t>Mercedes Benz</t>
  </si>
  <si>
    <t>Atego</t>
  </si>
  <si>
    <t>WDB9763741L443580</t>
  </si>
  <si>
    <t>ELW GS40</t>
  </si>
  <si>
    <t>specjalny pożarniczy</t>
  </si>
  <si>
    <t>22.12.2009</t>
  </si>
  <si>
    <t>6</t>
  </si>
  <si>
    <t>OSP Lipiny</t>
  </si>
  <si>
    <t>WDB96763710148200</t>
  </si>
  <si>
    <t>EL 8E229</t>
  </si>
  <si>
    <t>BORO</t>
  </si>
  <si>
    <t>SZRB10000D0023501</t>
  </si>
  <si>
    <t>EL 458RT</t>
  </si>
  <si>
    <t>przyczepka lekka</t>
  </si>
  <si>
    <t>03.02.2014</t>
  </si>
  <si>
    <t>Gmina Nowosolna</t>
  </si>
  <si>
    <t>Sprinter 213 CDI</t>
  </si>
  <si>
    <t>WDB9067131S773247</t>
  </si>
  <si>
    <t>EL 554PR</t>
  </si>
  <si>
    <t>osobowy</t>
  </si>
  <si>
    <t>11.03.2013</t>
  </si>
  <si>
    <t>9</t>
  </si>
  <si>
    <t>Mercedes</t>
  </si>
  <si>
    <t>WDB9763641L466324</t>
  </si>
  <si>
    <t>ELW 7E99</t>
  </si>
  <si>
    <t>15.07.2010</t>
  </si>
  <si>
    <t>Renault</t>
  </si>
  <si>
    <t>Traffic 1.9 dCi</t>
  </si>
  <si>
    <t>VF1LJACA64Y034877</t>
  </si>
  <si>
    <t>ELW 66K2</t>
  </si>
  <si>
    <t>ciężarowy</t>
  </si>
  <si>
    <t>19.01.2004</t>
  </si>
  <si>
    <t>Volkswagen</t>
  </si>
  <si>
    <t>Transporter</t>
  </si>
  <si>
    <t>WV2ZZZ7HZ5X006801</t>
  </si>
  <si>
    <t>ELW 99F4</t>
  </si>
  <si>
    <t>20.10.2004</t>
  </si>
  <si>
    <t>Urząd Gminy/ użytkownik OSP Stare Skoszewy</t>
  </si>
  <si>
    <t>Opel</t>
  </si>
  <si>
    <t>Combo</t>
  </si>
  <si>
    <t>W0L6ZXC1AC9506848</t>
  </si>
  <si>
    <t>EL 721XW</t>
  </si>
  <si>
    <t>Zakład Gospodarki Komunalnej</t>
  </si>
  <si>
    <t xml:space="preserve">Fiat </t>
  </si>
  <si>
    <t>Doblo Cargo II JTD</t>
  </si>
  <si>
    <t>ZFA22300005656709</t>
  </si>
  <si>
    <t>EL 291PK</t>
  </si>
  <si>
    <t>21.10.2008</t>
  </si>
  <si>
    <t>Iveco</t>
  </si>
  <si>
    <t>Daily</t>
  </si>
  <si>
    <t>ZCFC270C3G5110010</t>
  </si>
  <si>
    <t>EL 2L115</t>
  </si>
  <si>
    <t>Gmina Nowosolna/użytkownik OSP Lipiny</t>
  </si>
  <si>
    <t>VW</t>
  </si>
  <si>
    <t>WV2ZZZ7HZCX008427</t>
  </si>
  <si>
    <t>ELWVT75</t>
  </si>
  <si>
    <t>SP w Starych Skoszewach</t>
  </si>
  <si>
    <t>VOLVO</t>
  </si>
  <si>
    <t>FLD3C FL</t>
  </si>
  <si>
    <t>YV2T0Y1BMZ132450</t>
  </si>
  <si>
    <t>ELWXS76</t>
  </si>
  <si>
    <t>OSP w Starych Skoszewach</t>
  </si>
  <si>
    <t>Toyota</t>
  </si>
  <si>
    <t>Corolla</t>
  </si>
  <si>
    <t>JTNBV58E402045627</t>
  </si>
  <si>
    <t>ELW43VG</t>
  </si>
  <si>
    <t>TA-NO</t>
  </si>
  <si>
    <t>SWV4AA33HMK00068</t>
  </si>
  <si>
    <t>EL3X339</t>
  </si>
  <si>
    <t xml:space="preserve"> wyposażenie dodatkowe: agregat prądotwórczy</t>
  </si>
  <si>
    <t>Wartość brutto z aktualnych polis wraz z wyposażeniem dodatkowym</t>
  </si>
  <si>
    <t>ul. Brzezińska 288,92-771 Łódź</t>
  </si>
  <si>
    <t>blacha</t>
  </si>
  <si>
    <t xml:space="preserve">Drukarka laserowa HP LaserJet Pro M 283 FDN Color </t>
  </si>
  <si>
    <t>Drukarka HP LaserJet Pro M428FDN MFP</t>
  </si>
  <si>
    <t>Komputer AiO HP 200AiO I5</t>
  </si>
  <si>
    <t>budynek wykazany przez Urząd</t>
  </si>
  <si>
    <t>Laptop Asus TUF Gaming FX506LI-HN011T</t>
  </si>
  <si>
    <t>garaż wolnostojący służący do przechowywania agregatu mobilnego umieszczony na terenie hydroforni w Dobieszkowie</t>
  </si>
  <si>
    <t>2020/2021</t>
  </si>
  <si>
    <t>21,00 m2</t>
  </si>
  <si>
    <t>prefabrykowane elementy betonowe ocieplone styropianem,                  pokrycie dachowe - blacha</t>
  </si>
  <si>
    <t>na terenie hydroforni w Dobieszkowie</t>
  </si>
  <si>
    <t>Komputer Lenovo - 2 szt.</t>
  </si>
  <si>
    <t>Laptop L340</t>
  </si>
  <si>
    <t>Projektor Optoma HD144X</t>
  </si>
  <si>
    <t>Drukarka HP Color Laser 150nw</t>
  </si>
  <si>
    <t>Drukarka HP Color Laser Jet Pro MFP</t>
  </si>
  <si>
    <t>30.12.2022 30.12.2023 30.12.2024</t>
  </si>
  <si>
    <t>29.12.2023 29.12.2024 29.12.2025</t>
  </si>
  <si>
    <t>22.11.2022 22.11.2023 22.11.2024</t>
  </si>
  <si>
    <t>21.11.2023 21.11.2024 21.11.2025</t>
  </si>
  <si>
    <t>12.02.2022 12.02.2023 12.02.2024</t>
  </si>
  <si>
    <t>11.02.2023 11.02.2024 11.02.2025</t>
  </si>
  <si>
    <t>20.07.2022 20.07.2023 20.07.2024</t>
  </si>
  <si>
    <t>19.07.2023 19.07.2024 19.07.2025</t>
  </si>
  <si>
    <t>17.09.2022 17.09.2023 17.09.2024</t>
  </si>
  <si>
    <t>16.09.2023 16.09.2024 16.09.2025</t>
  </si>
  <si>
    <t>20.10.2022 20.10.2023 20.10.2024</t>
  </si>
  <si>
    <t>19.10.2023 19.10.2024 19.10.2025</t>
  </si>
  <si>
    <t>22.04.2022 22.04.2023 22.04.2024</t>
  </si>
  <si>
    <t>21.04.2023 21.04.2024 21.04.2025</t>
  </si>
  <si>
    <t>21.10.2022 21.10.2023 21.10.2024</t>
  </si>
  <si>
    <t>20.10.2023 20.10.2024 20.10.2024</t>
  </si>
  <si>
    <t>10.12.2022 10.12.2023 10.12.2024</t>
  </si>
  <si>
    <t>09.12.2023 09.12.2024 09.12.2025</t>
  </si>
  <si>
    <t>14.01.2023 14.01.2024 14.01.2025</t>
  </si>
  <si>
    <t>13.01.2024 13.01.2025 13.01.2026</t>
  </si>
  <si>
    <t>03.12.2022 03.12.2023 03.12.2024</t>
  </si>
  <si>
    <t>02.12.2023 02.12.2024 02.12.2025</t>
  </si>
  <si>
    <t>01.03.2022 01.03.2023 01.03.2024</t>
  </si>
  <si>
    <t>06.07.2022 06.07.2023 06.07.2024</t>
  </si>
  <si>
    <t>05.07.2023 05.07.2024 05.07.2025</t>
  </si>
  <si>
    <t>zakres</t>
  </si>
  <si>
    <t>OC,NW</t>
  </si>
  <si>
    <t>OC</t>
  </si>
  <si>
    <t>OC,AC,NW</t>
  </si>
  <si>
    <t>11.03.2022 11.03.2023 11.03.2024</t>
  </si>
  <si>
    <t>10.03.2023 10.03.2024 10.03.2025</t>
  </si>
  <si>
    <t>przyczepa specjalna agregat elektryczny</t>
  </si>
  <si>
    <t>28.02.2023 29.02.2024 28.02.2025</t>
  </si>
  <si>
    <t>Konstrukcja murownana z cegły białej , pokrycie dachowe- blacha</t>
  </si>
  <si>
    <t>rezerwa</t>
  </si>
  <si>
    <t>ZESTAWIENIE SZKÓD 2019 ROK</t>
  </si>
  <si>
    <t>L.P.</t>
  </si>
  <si>
    <t>Ubezpieczajacy</t>
  </si>
  <si>
    <t>Poszkodowany</t>
  </si>
  <si>
    <t>Ubezpieczyciel</t>
  </si>
  <si>
    <t>Nr polisy</t>
  </si>
  <si>
    <t>Nr szkody</t>
  </si>
  <si>
    <t>Rodzaj szkody</t>
  </si>
  <si>
    <t>Przedmiot szkody</t>
  </si>
  <si>
    <t>Data szkody</t>
  </si>
  <si>
    <t>Data decyzji</t>
  </si>
  <si>
    <t>Kwota odszk.</t>
  </si>
  <si>
    <t>GMINA NOWOSOLNA</t>
  </si>
  <si>
    <t xml:space="preserve">PODMIOT POLSKI </t>
  </si>
  <si>
    <t>BALCIA</t>
  </si>
  <si>
    <t>PLBP10002678</t>
  </si>
  <si>
    <t>IBP-14747/01-19</t>
  </si>
  <si>
    <t>OCD</t>
  </si>
  <si>
    <t>KIA</t>
  </si>
  <si>
    <t>12.05.2019</t>
  </si>
  <si>
    <t>03.07.19</t>
  </si>
  <si>
    <t>IBP-15350/02-19</t>
  </si>
  <si>
    <t>SEAT</t>
  </si>
  <si>
    <t>07.06.2019</t>
  </si>
  <si>
    <t>05.08.19</t>
  </si>
  <si>
    <t>IBP-30521/03-19</t>
  </si>
  <si>
    <t>uszkodzenie mienia</t>
  </si>
  <si>
    <t>30.09.2019</t>
  </si>
  <si>
    <t>23.01.19</t>
  </si>
  <si>
    <t>ZESTAWIENIE SZKÓD 2020 ROK</t>
  </si>
  <si>
    <t xml:space="preserve">Ubezpieczony </t>
  </si>
  <si>
    <t xml:space="preserve">UG </t>
  </si>
  <si>
    <t>PLBP 10004073</t>
  </si>
  <si>
    <t>IBP-06389/02-20</t>
  </si>
  <si>
    <t>ALL</t>
  </si>
  <si>
    <t xml:space="preserve">SŁUP OŚWIETLENIA ULICZNEGO/w Starych Skoszewach </t>
  </si>
  <si>
    <t>PODMIOT TRZECI</t>
  </si>
  <si>
    <t>PLBP10004073</t>
  </si>
  <si>
    <t>IBP-13435/05-20</t>
  </si>
  <si>
    <t>SKODA FABIA</t>
  </si>
  <si>
    <t>11.09.20/01.12.20</t>
  </si>
  <si>
    <t>PODM. POLSKI</t>
  </si>
  <si>
    <t>IBP-11034/04-20</t>
  </si>
  <si>
    <t>USZKODZENIE DRUTU TECHNICZNEGO</t>
  </si>
  <si>
    <t>09.09.20</t>
  </si>
  <si>
    <t>Odmowa brak dokumentów</t>
  </si>
  <si>
    <t>IBP-16859/06-20</t>
  </si>
  <si>
    <t>BUDYNEK/SEP/GRADOBICIE/NAWAŁNICA</t>
  </si>
  <si>
    <t>07.10.20</t>
  </si>
  <si>
    <t>IBP-17717/07-20</t>
  </si>
  <si>
    <t>01.10.20</t>
  </si>
  <si>
    <t>SP W STRYCH SKOSZEWACH</t>
  </si>
  <si>
    <t>PZU</t>
  </si>
  <si>
    <t>IBP-24585/05-20</t>
  </si>
  <si>
    <t>SZKODA OSOBOWA</t>
  </si>
  <si>
    <t>20.01.21</t>
  </si>
  <si>
    <t xml:space="preserve">SP STARE SKOSZEWY </t>
  </si>
  <si>
    <t>PL2019043080735</t>
  </si>
  <si>
    <t>2020</t>
  </si>
  <si>
    <t>ZESTAWIENIE SZKÓD 2021 ROK</t>
  </si>
  <si>
    <t>PLBP 10005534</t>
  </si>
  <si>
    <t>IBP-05936/02-21</t>
  </si>
  <si>
    <t>SŁUP OŚW. ULICZNEGO (BYSZEWY)</t>
  </si>
  <si>
    <t>16.06.21</t>
  </si>
  <si>
    <t>zalanie</t>
  </si>
  <si>
    <t>16.04.21</t>
  </si>
  <si>
    <t>PLBP10005534</t>
  </si>
  <si>
    <t>IBP-11627/04-21</t>
  </si>
  <si>
    <t xml:space="preserve">LATARNIA ULICZNA </t>
  </si>
  <si>
    <t>06.09.21</t>
  </si>
  <si>
    <t xml:space="preserve">Gminno Parkowym Centrum Kultury i Ekologii w Plichtowie. </t>
  </si>
  <si>
    <t>IBP-11631/05-21</t>
  </si>
  <si>
    <t>OGRODZENIE</t>
  </si>
  <si>
    <t>13.09.21</t>
  </si>
  <si>
    <t>EWA SUPERA</t>
  </si>
  <si>
    <t>IBP-11808/06-21</t>
  </si>
  <si>
    <t>OGRODZENIE/PLICHTÓW</t>
  </si>
  <si>
    <t>W TOKU</t>
  </si>
  <si>
    <t>NOWOSOLNA</t>
  </si>
  <si>
    <t>IBP-13390/02-21 ( IBP-14536/08-21 )</t>
  </si>
  <si>
    <t>11 LAMP/NAWAŁNICA</t>
  </si>
  <si>
    <t>09.10.21</t>
  </si>
  <si>
    <t>PZDSO W WARSZAWIE</t>
  </si>
  <si>
    <t>PLBP10005543</t>
  </si>
  <si>
    <t>IBP-13617/07-21</t>
  </si>
  <si>
    <t xml:space="preserve">OCD </t>
  </si>
  <si>
    <t xml:space="preserve">OGRODZENIE </t>
  </si>
  <si>
    <t>Budynek biurowy Urzędu Gminy wraz z instalacją fotowoltaiczną zamontowana na dachu budynku (wartość 81 tys. zł w SU )</t>
  </si>
  <si>
    <t>tabelanr 1</t>
  </si>
  <si>
    <t>tabela nr 2</t>
  </si>
  <si>
    <t>tabela nr 3</t>
  </si>
  <si>
    <t>tabela nr 5</t>
  </si>
  <si>
    <t>tabela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</si>
</sst>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_-* #,##0.00&quot; zł&quot;_-;\-* #,##0.00&quot; zł&quot;_-;_-* \-??&quot; zł&quot;_-;_-@_-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u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sz val="12"/>
      <name val="Verdana"/>
      <family val="2"/>
      <charset val="238"/>
    </font>
    <font>
      <sz val="10"/>
      <color theme="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sz val="9"/>
      <name val="Verdana"/>
      <family val="2"/>
      <charset val="238"/>
    </font>
    <font>
      <sz val="9"/>
      <color rgb="FFFF0000"/>
      <name val="Verdan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b/>
      <i/>
      <sz val="10"/>
      <color indexed="9"/>
      <name val="Verdana"/>
      <family val="2"/>
      <charset val="238"/>
    </font>
    <font>
      <i/>
      <sz val="8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20" fillId="9" borderId="0" applyNumberFormat="0" applyBorder="0" applyAlignment="0" applyProtection="0"/>
    <xf numFmtId="0" fontId="16" fillId="0" borderId="0"/>
    <xf numFmtId="0" fontId="1" fillId="0" borderId="0"/>
  </cellStyleXfs>
  <cellXfs count="4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3" fillId="0" borderId="0" xfId="0" applyFont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4" fontId="7" fillId="4" borderId="1" xfId="0" applyNumberFormat="1" applyFont="1" applyFill="1" applyBorder="1" applyAlignment="1">
      <alignment horizontal="right" vertical="center" wrapText="1"/>
    </xf>
    <xf numFmtId="44" fontId="3" fillId="5" borderId="1" xfId="0" applyNumberFormat="1" applyFont="1" applyFill="1" applyBorder="1" applyAlignment="1">
      <alignment horizontal="right" vertical="center"/>
    </xf>
    <xf numFmtId="0" fontId="13" fillId="0" borderId="0" xfId="0" applyFont="1"/>
    <xf numFmtId="44" fontId="3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44" fontId="3" fillId="0" borderId="0" xfId="0" applyNumberFormat="1" applyFont="1" applyFill="1" applyAlignment="1">
      <alignment horizontal="right" vertical="center"/>
    </xf>
    <xf numFmtId="44" fontId="3" fillId="0" borderId="4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4" fontId="3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8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44" fontId="3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44" fontId="10" fillId="4" borderId="1" xfId="0" applyNumberFormat="1" applyFont="1" applyFill="1" applyBorder="1" applyAlignment="1">
      <alignment horizontal="center" vertical="center"/>
    </xf>
    <xf numFmtId="44" fontId="10" fillId="4" borderId="1" xfId="0" applyNumberFormat="1" applyFont="1" applyFill="1" applyBorder="1" applyAlignment="1">
      <alignment horizontal="center" vertical="center" wrapText="1"/>
    </xf>
    <xf numFmtId="44" fontId="14" fillId="4" borderId="1" xfId="0" applyNumberFormat="1" applyFont="1" applyFill="1" applyBorder="1"/>
    <xf numFmtId="44" fontId="10" fillId="4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4" fontId="3" fillId="6" borderId="0" xfId="0" applyNumberFormat="1" applyFont="1" applyFill="1"/>
    <xf numFmtId="0" fontId="3" fillId="5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44" fontId="7" fillId="5" borderId="1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44" fontId="7" fillId="4" borderId="11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4" fontId="3" fillId="0" borderId="0" xfId="0" applyNumberFormat="1" applyFont="1" applyFill="1" applyBorder="1"/>
    <xf numFmtId="164" fontId="10" fillId="4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horizontal="right" vertical="center"/>
    </xf>
    <xf numFmtId="44" fontId="3" fillId="0" borderId="1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/>
    <xf numFmtId="4" fontId="3" fillId="0" borderId="0" xfId="0" applyNumberFormat="1" applyFont="1" applyFill="1"/>
    <xf numFmtId="164" fontId="7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/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164" fontId="7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center" vertical="center"/>
    </xf>
    <xf numFmtId="44" fontId="21" fillId="0" borderId="1" xfId="2" applyNumberFormat="1" applyFont="1" applyFill="1" applyBorder="1" applyAlignment="1">
      <alignment vertical="center"/>
    </xf>
    <xf numFmtId="0" fontId="21" fillId="0" borderId="5" xfId="2" applyFont="1" applyFill="1" applyBorder="1" applyAlignment="1">
      <alignment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44" fontId="21" fillId="0" borderId="1" xfId="2" applyNumberFormat="1" applyFont="1" applyFill="1" applyBorder="1" applyAlignment="1">
      <alignment vertical="center"/>
    </xf>
    <xf numFmtId="0" fontId="3" fillId="0" borderId="1" xfId="3" applyFont="1" applyBorder="1" applyAlignment="1">
      <alignment horizontal="left" vertical="center"/>
    </xf>
    <xf numFmtId="44" fontId="7" fillId="0" borderId="1" xfId="3" applyNumberFormat="1" applyFont="1" applyBorder="1" applyAlignment="1">
      <alignment horizontal="right" vertical="center" wrapText="1"/>
    </xf>
    <xf numFmtId="0" fontId="9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44" fontId="21" fillId="0" borderId="1" xfId="2" applyNumberFormat="1" applyFont="1" applyFill="1" applyBorder="1" applyAlignment="1">
      <alignment vertical="center"/>
    </xf>
    <xf numFmtId="44" fontId="7" fillId="5" borderId="1" xfId="3" applyNumberFormat="1" applyFont="1" applyFill="1" applyBorder="1" applyAlignment="1">
      <alignment horizontal="right" vertical="center" wrapText="1"/>
    </xf>
    <xf numFmtId="0" fontId="9" fillId="5" borderId="1" xfId="3" applyFont="1" applyFill="1" applyBorder="1" applyAlignment="1">
      <alignment vertical="center" wrapText="1"/>
    </xf>
    <xf numFmtId="0" fontId="8" fillId="5" borderId="1" xfId="3" applyFont="1" applyFill="1" applyBorder="1" applyAlignment="1">
      <alignment vertical="center" wrapText="1"/>
    </xf>
    <xf numFmtId="0" fontId="3" fillId="5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3" fillId="3" borderId="1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44" fontId="3" fillId="0" borderId="1" xfId="3" applyNumberFormat="1" applyFont="1" applyBorder="1" applyAlignment="1">
      <alignment vertical="center"/>
    </xf>
    <xf numFmtId="0" fontId="3" fillId="5" borderId="1" xfId="3" applyFont="1" applyFill="1" applyBorder="1" applyAlignment="1">
      <alignment vertical="center" wrapText="1"/>
    </xf>
    <xf numFmtId="164" fontId="3" fillId="5" borderId="1" xfId="3" applyNumberFormat="1" applyFont="1" applyFill="1" applyBorder="1" applyAlignment="1">
      <alignment vertical="center" wrapText="1"/>
    </xf>
    <xf numFmtId="2" fontId="3" fillId="5" borderId="1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/>
    </xf>
    <xf numFmtId="0" fontId="3" fillId="5" borderId="5" xfId="3" applyFont="1" applyFill="1" applyBorder="1" applyAlignment="1">
      <alignment vertical="center" wrapText="1"/>
    </xf>
    <xf numFmtId="0" fontId="3" fillId="5" borderId="10" xfId="3" applyFont="1" applyFill="1" applyBorder="1" applyAlignment="1">
      <alignment vertical="center" wrapText="1"/>
    </xf>
    <xf numFmtId="44" fontId="3" fillId="0" borderId="1" xfId="2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vertical="center" wrapText="1"/>
    </xf>
    <xf numFmtId="0" fontId="3" fillId="0" borderId="20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vertical="center" wrapText="1"/>
    </xf>
    <xf numFmtId="0" fontId="3" fillId="0" borderId="0" xfId="3" applyFont="1" applyAlignment="1">
      <alignment vertical="center" wrapText="1"/>
    </xf>
    <xf numFmtId="0" fontId="3" fillId="0" borderId="3" xfId="3" applyFont="1" applyBorder="1" applyAlignment="1">
      <alignment horizontal="center" vertical="center" wrapText="1"/>
    </xf>
    <xf numFmtId="164" fontId="3" fillId="0" borderId="0" xfId="3" applyNumberFormat="1" applyFont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vertical="center" wrapText="1"/>
    </xf>
    <xf numFmtId="0" fontId="3" fillId="0" borderId="0" xfId="3" applyFont="1"/>
    <xf numFmtId="0" fontId="2" fillId="10" borderId="0" xfId="3" applyFont="1" applyFill="1" applyAlignment="1">
      <alignment horizontal="left" vertical="center"/>
    </xf>
    <xf numFmtId="0" fontId="3" fillId="10" borderId="0" xfId="3" applyFont="1" applyFill="1" applyAlignment="1">
      <alignment vertical="center"/>
    </xf>
    <xf numFmtId="0" fontId="3" fillId="10" borderId="0" xfId="3" applyFont="1" applyFill="1" applyAlignment="1">
      <alignment vertical="center" wrapText="1"/>
    </xf>
    <xf numFmtId="0" fontId="3" fillId="10" borderId="0" xfId="3" applyFont="1" applyFill="1" applyAlignment="1">
      <alignment horizontal="center" vertical="center"/>
    </xf>
    <xf numFmtId="0" fontId="4" fillId="10" borderId="0" xfId="3" applyFont="1" applyFill="1" applyAlignment="1">
      <alignment horizontal="right" vertical="center"/>
    </xf>
    <xf numFmtId="0" fontId="23" fillId="0" borderId="0" xfId="3" applyFont="1"/>
    <xf numFmtId="0" fontId="2" fillId="10" borderId="1" xfId="3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3" fillId="0" borderId="1" xfId="3" quotePrefix="1" applyFont="1" applyBorder="1" applyAlignment="1">
      <alignment horizontal="center" vertical="center" wrapText="1"/>
    </xf>
    <xf numFmtId="0" fontId="23" fillId="0" borderId="1" xfId="3" quotePrefix="1" applyFont="1" applyBorder="1" applyAlignment="1">
      <alignment horizontal="center" vertical="center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3" quotePrefix="1" applyFont="1" applyBorder="1" applyAlignment="1">
      <alignment horizontal="center" vertical="center"/>
    </xf>
    <xf numFmtId="0" fontId="23" fillId="0" borderId="1" xfId="3" applyFont="1" applyBorder="1" applyAlignment="1">
      <alignment vertical="center"/>
    </xf>
    <xf numFmtId="0" fontId="23" fillId="0" borderId="1" xfId="3" applyFont="1" applyBorder="1" applyAlignment="1">
      <alignment horizontal="center" vertical="center"/>
    </xf>
    <xf numFmtId="14" fontId="23" fillId="0" borderId="1" xfId="3" applyNumberFormat="1" applyFont="1" applyBorder="1" applyAlignment="1">
      <alignment horizontal="center" vertical="center"/>
    </xf>
    <xf numFmtId="0" fontId="23" fillId="0" borderId="1" xfId="3" quotePrefix="1" applyFont="1" applyBorder="1" applyAlignment="1">
      <alignment horizontal="center" vertical="center" wrapText="1"/>
    </xf>
    <xf numFmtId="164" fontId="23" fillId="0" borderId="1" xfId="3" applyNumberFormat="1" applyFont="1" applyBorder="1" applyAlignment="1">
      <alignment horizontal="center" vertical="center" wrapText="1"/>
    </xf>
    <xf numFmtId="164" fontId="23" fillId="0" borderId="1" xfId="3" quotePrefix="1" applyNumberFormat="1" applyFont="1" applyBorder="1" applyAlignment="1">
      <alignment horizontal="center" vertical="center" wrapText="1"/>
    </xf>
    <xf numFmtId="0" fontId="25" fillId="0" borderId="0" xfId="3" applyFont="1" applyAlignment="1">
      <alignment vertical="center" wrapText="1"/>
    </xf>
    <xf numFmtId="49" fontId="3" fillId="5" borderId="1" xfId="3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center" vertical="center" wrapText="1"/>
    </xf>
    <xf numFmtId="0" fontId="3" fillId="5" borderId="1" xfId="3" quotePrefix="1" applyFont="1" applyFill="1" applyBorder="1" applyAlignment="1">
      <alignment horizontal="center" vertical="center" wrapText="1"/>
    </xf>
    <xf numFmtId="164" fontId="15" fillId="0" borderId="1" xfId="3" quotePrefix="1" applyNumberFormat="1" applyFont="1" applyBorder="1" applyAlignment="1">
      <alignment horizontal="center" vertical="center" wrapText="1"/>
    </xf>
    <xf numFmtId="14" fontId="15" fillId="5" borderId="1" xfId="3" quotePrefix="1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 wrapText="1"/>
    </xf>
    <xf numFmtId="44" fontId="3" fillId="0" borderId="1" xfId="3" applyNumberFormat="1" applyFont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0" fontId="18" fillId="0" borderId="1" xfId="3" applyFont="1" applyBorder="1" applyAlignment="1">
      <alignment horizontal="center" vertical="center" wrapText="1"/>
    </xf>
    <xf numFmtId="44" fontId="3" fillId="5" borderId="1" xfId="3" applyNumberFormat="1" applyFont="1" applyFill="1" applyBorder="1" applyAlignment="1">
      <alignment horizontal="center" vertical="center"/>
    </xf>
    <xf numFmtId="44" fontId="3" fillId="5" borderId="1" xfId="3" applyNumberFormat="1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/>
    </xf>
    <xf numFmtId="44" fontId="3" fillId="5" borderId="1" xfId="3" applyNumberFormat="1" applyFont="1" applyFill="1" applyBorder="1" applyAlignment="1">
      <alignment horizontal="right" vertical="center"/>
    </xf>
    <xf numFmtId="44" fontId="3" fillId="0" borderId="1" xfId="3" applyNumberFormat="1" applyFont="1" applyFill="1" applyBorder="1" applyAlignment="1">
      <alignment vertical="center"/>
    </xf>
    <xf numFmtId="44" fontId="3" fillId="0" borderId="1" xfId="3" applyNumberFormat="1" applyFont="1" applyBorder="1" applyAlignment="1">
      <alignment vertical="center"/>
    </xf>
    <xf numFmtId="0" fontId="3" fillId="5" borderId="3" xfId="3" applyFont="1" applyFill="1" applyBorder="1" applyAlignment="1">
      <alignment horizontal="center" vertical="center"/>
    </xf>
    <xf numFmtId="0" fontId="3" fillId="5" borderId="3" xfId="3" applyFont="1" applyFill="1" applyBorder="1" applyAlignment="1">
      <alignment vertical="center" wrapText="1"/>
    </xf>
    <xf numFmtId="0" fontId="3" fillId="5" borderId="3" xfId="3" applyFont="1" applyFill="1" applyBorder="1" applyAlignment="1">
      <alignment horizontal="center" vertical="center" wrapText="1"/>
    </xf>
    <xf numFmtId="2" fontId="3" fillId="5" borderId="3" xfId="3" applyNumberFormat="1" applyFont="1" applyFill="1" applyBorder="1" applyAlignment="1">
      <alignment horizontal="center" vertical="center" wrapText="1"/>
    </xf>
    <xf numFmtId="164" fontId="3" fillId="5" borderId="1" xfId="3" applyNumberFormat="1" applyFont="1" applyFill="1" applyBorder="1" applyAlignment="1">
      <alignment horizontal="right" vertical="center"/>
    </xf>
    <xf numFmtId="2" fontId="3" fillId="5" borderId="3" xfId="3" applyNumberFormat="1" applyFont="1" applyFill="1" applyBorder="1" applyAlignment="1">
      <alignment horizontal="center" vertical="center"/>
    </xf>
    <xf numFmtId="0" fontId="3" fillId="5" borderId="23" xfId="3" applyFont="1" applyFill="1" applyBorder="1" applyAlignment="1">
      <alignment horizontal="left" vertical="center" wrapText="1"/>
    </xf>
    <xf numFmtId="0" fontId="2" fillId="0" borderId="23" xfId="3" applyFont="1" applyFill="1" applyBorder="1" applyAlignment="1">
      <alignment horizontal="righ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vertical="center" wrapText="1"/>
    </xf>
    <xf numFmtId="0" fontId="3" fillId="8" borderId="1" xfId="3" applyFont="1" applyFill="1" applyBorder="1" applyAlignment="1">
      <alignment horizontal="center" vertical="center" wrapText="1"/>
    </xf>
    <xf numFmtId="0" fontId="3" fillId="8" borderId="1" xfId="3" applyFont="1" applyFill="1" applyBorder="1" applyAlignment="1">
      <alignment vertical="center" wrapText="1"/>
    </xf>
    <xf numFmtId="164" fontId="3" fillId="8" borderId="1" xfId="3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 wrapText="1"/>
    </xf>
    <xf numFmtId="0" fontId="3" fillId="0" borderId="5" xfId="3" applyFont="1" applyFill="1" applyBorder="1" applyAlignment="1">
      <alignment vertical="center"/>
    </xf>
    <xf numFmtId="2" fontId="17" fillId="0" borderId="5" xfId="0" applyNumberFormat="1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44" fontId="3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vertical="center" wrapText="1"/>
    </xf>
    <xf numFmtId="2" fontId="17" fillId="3" borderId="5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5" borderId="1" xfId="0" quotePrefix="1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44" fontId="3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vertical="center" wrapText="1"/>
    </xf>
    <xf numFmtId="2" fontId="17" fillId="3" borderId="5" xfId="0" applyNumberFormat="1" applyFont="1" applyFill="1" applyBorder="1" applyAlignment="1">
      <alignment vertical="center" wrapText="1"/>
    </xf>
    <xf numFmtId="2" fontId="18" fillId="3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5" borderId="1" xfId="0" quotePrefix="1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44" fontId="3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vertical="center" wrapText="1"/>
    </xf>
    <xf numFmtId="2" fontId="18" fillId="3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5" borderId="1" xfId="0" quotePrefix="1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17" fillId="3" borderId="1" xfId="0" applyNumberFormat="1" applyFont="1" applyFill="1" applyBorder="1" applyAlignment="1">
      <alignment vertical="center" wrapText="1"/>
    </xf>
    <xf numFmtId="164" fontId="18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3" applyNumberFormat="1" applyFont="1" applyFill="1" applyBorder="1" applyAlignment="1">
      <alignment horizontal="center" vertical="center"/>
    </xf>
    <xf numFmtId="8" fontId="3" fillId="0" borderId="1" xfId="3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3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vertical="center" wrapText="1"/>
    </xf>
    <xf numFmtId="0" fontId="2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 wrapText="1"/>
    </xf>
    <xf numFmtId="164" fontId="23" fillId="0" borderId="1" xfId="3" quotePrefix="1" applyNumberFormat="1" applyFont="1" applyFill="1" applyBorder="1" applyAlignment="1">
      <alignment horizontal="center" vertical="center" wrapText="1"/>
    </xf>
    <xf numFmtId="0" fontId="3" fillId="0" borderId="1" xfId="3" quotePrefix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quotePrefix="1" applyFont="1" applyFill="1" applyBorder="1" applyAlignment="1">
      <alignment horizontal="center" vertical="center"/>
    </xf>
    <xf numFmtId="14" fontId="23" fillId="0" borderId="1" xfId="3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/>
    <xf numFmtId="44" fontId="3" fillId="3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4" fontId="23" fillId="0" borderId="1" xfId="3" applyNumberFormat="1" applyFont="1" applyBorder="1" applyAlignment="1">
      <alignment horizontal="center" vertical="center" wrapText="1"/>
    </xf>
    <xf numFmtId="0" fontId="15" fillId="5" borderId="1" xfId="3" quotePrefix="1" applyFont="1" applyFill="1" applyBorder="1" applyAlignment="1">
      <alignment horizontal="center" vertical="center" wrapText="1"/>
    </xf>
    <xf numFmtId="14" fontId="23" fillId="0" borderId="1" xfId="3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/>
    <xf numFmtId="44" fontId="3" fillId="0" borderId="1" xfId="0" applyNumberFormat="1" applyFont="1" applyFill="1" applyBorder="1" applyAlignment="1">
      <alignment vertical="center" wrapText="1"/>
    </xf>
    <xf numFmtId="166" fontId="3" fillId="7" borderId="1" xfId="1" applyNumberFormat="1" applyFont="1" applyFill="1" applyBorder="1" applyAlignment="1">
      <alignment horizontal="right" vertical="center"/>
    </xf>
    <xf numFmtId="166" fontId="3" fillId="7" borderId="1" xfId="1" applyNumberFormat="1" applyFont="1" applyFill="1" applyBorder="1" applyAlignment="1">
      <alignment horizontal="center" vertical="center"/>
    </xf>
    <xf numFmtId="0" fontId="30" fillId="0" borderId="0" xfId="4" applyFont="1" applyAlignment="1">
      <alignment horizontal="center" vertical="center" wrapText="1"/>
    </xf>
    <xf numFmtId="0" fontId="29" fillId="0" borderId="1" xfId="4" applyFont="1" applyBorder="1" applyAlignment="1">
      <alignment horizontal="center" vertical="center" wrapText="1"/>
    </xf>
    <xf numFmtId="1" fontId="29" fillId="0" borderId="1" xfId="4" applyNumberFormat="1" applyFont="1" applyBorder="1" applyAlignment="1">
      <alignment horizontal="center" vertical="center" wrapText="1"/>
    </xf>
    <xf numFmtId="164" fontId="29" fillId="0" borderId="1" xfId="4" applyNumberFormat="1" applyFont="1" applyBorder="1" applyAlignment="1">
      <alignment horizontal="center" vertical="center" wrapText="1"/>
    </xf>
    <xf numFmtId="0" fontId="31" fillId="5" borderId="1" xfId="4" applyFont="1" applyFill="1" applyBorder="1" applyAlignment="1">
      <alignment horizontal="center" vertical="center" wrapText="1"/>
    </xf>
    <xf numFmtId="49" fontId="31" fillId="5" borderId="1" xfId="4" applyNumberFormat="1" applyFont="1" applyFill="1" applyBorder="1" applyAlignment="1">
      <alignment horizontal="center" vertical="center" wrapText="1"/>
    </xf>
    <xf numFmtId="164" fontId="31" fillId="5" borderId="1" xfId="4" applyNumberFormat="1" applyFont="1" applyFill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164" fontId="31" fillId="11" borderId="2" xfId="4" applyNumberFormat="1" applyFont="1" applyFill="1" applyBorder="1" applyAlignment="1">
      <alignment horizontal="center" vertical="center" wrapText="1"/>
    </xf>
    <xf numFmtId="164" fontId="31" fillId="5" borderId="2" xfId="4" applyNumberFormat="1" applyFont="1" applyFill="1" applyBorder="1" applyAlignment="1">
      <alignment horizontal="center" vertical="center" wrapText="1"/>
    </xf>
    <xf numFmtId="0" fontId="29" fillId="5" borderId="1" xfId="4" applyFont="1" applyFill="1" applyBorder="1" applyAlignment="1">
      <alignment horizontal="center" vertical="center" wrapText="1"/>
    </xf>
    <xf numFmtId="49" fontId="29" fillId="0" borderId="1" xfId="4" applyNumberFormat="1" applyFont="1" applyBorder="1" applyAlignment="1">
      <alignment horizontal="center" vertical="center" wrapText="1"/>
    </xf>
    <xf numFmtId="14" fontId="29" fillId="0" borderId="1" xfId="4" applyNumberFormat="1" applyFont="1" applyBorder="1" applyAlignment="1">
      <alignment horizontal="center" vertical="center" wrapText="1"/>
    </xf>
    <xf numFmtId="49" fontId="29" fillId="5" borderId="1" xfId="4" applyNumberFormat="1" applyFont="1" applyFill="1" applyBorder="1" applyAlignment="1">
      <alignment horizontal="center" vertical="center" wrapText="1"/>
    </xf>
    <xf numFmtId="164" fontId="29" fillId="5" borderId="1" xfId="4" applyNumberFormat="1" applyFont="1" applyFill="1" applyBorder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164" fontId="29" fillId="11" borderId="2" xfId="4" applyNumberFormat="1" applyFont="1" applyFill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 wrapText="1"/>
    </xf>
    <xf numFmtId="49" fontId="31" fillId="0" borderId="1" xfId="4" applyNumberFormat="1" applyFont="1" applyBorder="1" applyAlignment="1">
      <alignment horizontal="center" vertical="center" wrapText="1"/>
    </xf>
    <xf numFmtId="164" fontId="31" fillId="0" borderId="1" xfId="4" applyNumberFormat="1" applyFont="1" applyBorder="1" applyAlignment="1">
      <alignment horizontal="center" vertical="center" wrapText="1"/>
    </xf>
    <xf numFmtId="0" fontId="29" fillId="5" borderId="0" xfId="4" applyFont="1" applyFill="1" applyAlignment="1">
      <alignment horizontal="center" vertical="center" wrapText="1"/>
    </xf>
    <xf numFmtId="164" fontId="29" fillId="11" borderId="1" xfId="4" applyNumberFormat="1" applyFont="1" applyFill="1" applyBorder="1" applyAlignment="1">
      <alignment horizontal="center" vertical="center" wrapText="1"/>
    </xf>
    <xf numFmtId="14" fontId="29" fillId="5" borderId="1" xfId="4" applyNumberFormat="1" applyFont="1" applyFill="1" applyBorder="1" applyAlignment="1">
      <alignment horizontal="center" vertical="center" wrapText="1"/>
    </xf>
    <xf numFmtId="14" fontId="31" fillId="5" borderId="1" xfId="4" applyNumberFormat="1" applyFont="1" applyFill="1" applyBorder="1" applyAlignment="1">
      <alignment horizontal="center" vertical="center" wrapText="1"/>
    </xf>
    <xf numFmtId="14" fontId="31" fillId="0" borderId="1" xfId="4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8" borderId="1" xfId="2" applyFont="1" applyFill="1" applyBorder="1" applyAlignment="1">
      <alignment vertical="center" wrapText="1"/>
    </xf>
    <xf numFmtId="0" fontId="21" fillId="8" borderId="1" xfId="2" applyFont="1" applyFill="1" applyBorder="1" applyAlignment="1">
      <alignment horizontal="center" vertical="center" wrapText="1"/>
    </xf>
    <xf numFmtId="164" fontId="21" fillId="8" borderId="1" xfId="2" applyNumberFormat="1" applyFont="1" applyFill="1" applyBorder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16" fillId="0" borderId="0" xfId="3" applyFill="1" applyAlignment="1">
      <alignment vertical="center" wrapText="1"/>
    </xf>
    <xf numFmtId="0" fontId="23" fillId="0" borderId="1" xfId="3" applyFont="1" applyBorder="1" applyAlignment="1">
      <alignment horizontal="left" vertical="center"/>
    </xf>
    <xf numFmtId="0" fontId="23" fillId="0" borderId="1" xfId="3" applyFont="1" applyFill="1" applyBorder="1" applyAlignment="1">
      <alignment horizontal="left" vertical="center" wrapText="1"/>
    </xf>
    <xf numFmtId="0" fontId="23" fillId="0" borderId="1" xfId="3" applyFont="1" applyBorder="1" applyAlignment="1">
      <alignment horizontal="left" vertical="center" wrapText="1"/>
    </xf>
    <xf numFmtId="0" fontId="4" fillId="0" borderId="0" xfId="3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 textRotation="180"/>
    </xf>
    <xf numFmtId="0" fontId="7" fillId="4" borderId="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0" xfId="3" applyFont="1" applyFill="1" applyAlignment="1">
      <alignment horizontal="center" vertical="center" wrapText="1"/>
    </xf>
    <xf numFmtId="0" fontId="2" fillId="10" borderId="1" xfId="3" applyFont="1" applyFill="1" applyBorder="1" applyAlignment="1">
      <alignment horizontal="center" vertical="center" wrapText="1"/>
    </xf>
    <xf numFmtId="0" fontId="2" fillId="10" borderId="3" xfId="3" applyFont="1" applyFill="1" applyBorder="1" applyAlignment="1">
      <alignment horizontal="center" vertical="center" wrapText="1"/>
    </xf>
    <xf numFmtId="0" fontId="2" fillId="10" borderId="22" xfId="3" applyFont="1" applyFill="1" applyBorder="1" applyAlignment="1">
      <alignment horizontal="center" vertical="center" wrapText="1"/>
    </xf>
    <xf numFmtId="0" fontId="2" fillId="10" borderId="2" xfId="3" applyFont="1" applyFill="1" applyBorder="1" applyAlignment="1">
      <alignment horizontal="center" vertical="center" wrapText="1"/>
    </xf>
    <xf numFmtId="0" fontId="27" fillId="10" borderId="3" xfId="3" applyFont="1" applyFill="1" applyBorder="1" applyAlignment="1">
      <alignment horizontal="center" vertical="center" wrapText="1"/>
    </xf>
    <xf numFmtId="0" fontId="27" fillId="10" borderId="22" xfId="3" applyFont="1" applyFill="1" applyBorder="1" applyAlignment="1">
      <alignment horizontal="center" vertical="center" wrapText="1"/>
    </xf>
    <xf numFmtId="0" fontId="27" fillId="10" borderId="2" xfId="3" applyFont="1" applyFill="1" applyBorder="1" applyAlignment="1">
      <alignment horizontal="center" vertical="center" wrapText="1"/>
    </xf>
    <xf numFmtId="0" fontId="27" fillId="10" borderId="24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7" fillId="4" borderId="21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center" vertical="center"/>
    </xf>
    <xf numFmtId="0" fontId="4" fillId="0" borderId="9" xfId="3" applyFont="1" applyBorder="1" applyAlignment="1">
      <alignment horizontal="right" vertical="center"/>
    </xf>
    <xf numFmtId="0" fontId="29" fillId="0" borderId="1" xfId="4" applyFont="1" applyBorder="1" applyAlignment="1">
      <alignment horizontal="center" vertical="center" wrapText="1"/>
    </xf>
    <xf numFmtId="0" fontId="29" fillId="0" borderId="25" xfId="4" applyFont="1" applyBorder="1" applyAlignment="1">
      <alignment horizontal="center" vertical="center" wrapText="1"/>
    </xf>
    <xf numFmtId="0" fontId="29" fillId="0" borderId="9" xfId="4" applyFont="1" applyBorder="1" applyAlignment="1">
      <alignment horizontal="center" vertical="center" wrapText="1"/>
    </xf>
    <xf numFmtId="0" fontId="29" fillId="0" borderId="10" xfId="4" applyFont="1" applyBorder="1" applyAlignment="1">
      <alignment horizontal="center" vertical="center" wrapText="1"/>
    </xf>
  </cellXfs>
  <cellStyles count="5">
    <cellStyle name="Dobry" xfId="2" builtinId="26"/>
    <cellStyle name="Excel Built-in Normal" xfId="1"/>
    <cellStyle name="Normalny" xfId="0" builtinId="0"/>
    <cellStyle name="Normalny 2" xfId="3"/>
    <cellStyle name="Normalny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Q103"/>
  <sheetViews>
    <sheetView tabSelected="1" view="pageBreakPreview" topLeftCell="B1" zoomScaleNormal="100" zoomScaleSheetLayoutView="100" workbookViewId="0">
      <selection activeCell="N11" sqref="N11"/>
    </sheetView>
  </sheetViews>
  <sheetFormatPr defaultColWidth="9.140625" defaultRowHeight="12.75" x14ac:dyDescent="0.2"/>
  <cols>
    <col min="1" max="1" width="9.140625" style="1" hidden="1" customWidth="1"/>
    <col min="2" max="2" width="3.85546875" style="35" bestFit="1" customWidth="1"/>
    <col min="3" max="3" width="30.5703125" style="35" customWidth="1"/>
    <col min="4" max="4" width="15.5703125" style="55" customWidth="1"/>
    <col min="5" max="5" width="21" style="36" customWidth="1"/>
    <col min="6" max="6" width="21.140625" style="37" customWidth="1"/>
    <col min="7" max="7" width="19.5703125" style="60" customWidth="1"/>
    <col min="8" max="9" width="32.7109375" style="35" customWidth="1"/>
    <col min="10" max="10" width="36.5703125" style="35" customWidth="1"/>
    <col min="11" max="11" width="20" style="75" customWidth="1"/>
    <col min="12" max="12" width="22.5703125" style="75" customWidth="1"/>
    <col min="13" max="13" width="20.42578125" style="75" customWidth="1"/>
    <col min="14" max="14" width="19.140625" style="75" customWidth="1"/>
    <col min="15" max="15" width="26.7109375" style="75" customWidth="1"/>
    <col min="16" max="16384" width="9.140625" style="1"/>
  </cols>
  <sheetData>
    <row r="1" spans="2:15" x14ac:dyDescent="0.2">
      <c r="N1" s="440" t="s">
        <v>585</v>
      </c>
      <c r="O1" s="440"/>
    </row>
    <row r="2" spans="2:15" x14ac:dyDescent="0.2">
      <c r="N2" s="440" t="s">
        <v>20</v>
      </c>
      <c r="O2" s="440"/>
    </row>
    <row r="3" spans="2:15" ht="24" customHeight="1" x14ac:dyDescent="0.2">
      <c r="B3" s="448"/>
      <c r="C3" s="448"/>
      <c r="D3" s="448"/>
      <c r="E3" s="448"/>
      <c r="F3" s="448"/>
      <c r="G3" s="448"/>
      <c r="H3" s="448"/>
      <c r="I3" s="448"/>
      <c r="J3" s="448"/>
      <c r="K3" s="96"/>
      <c r="L3" s="96"/>
    </row>
    <row r="4" spans="2:15" ht="120.75" customHeight="1" x14ac:dyDescent="0.2">
      <c r="B4" s="107" t="s">
        <v>0</v>
      </c>
      <c r="C4" s="108" t="s">
        <v>11</v>
      </c>
      <c r="D4" s="109" t="s">
        <v>1</v>
      </c>
      <c r="E4" s="110" t="s">
        <v>9</v>
      </c>
      <c r="F4" s="111" t="s">
        <v>16</v>
      </c>
      <c r="G4" s="110" t="s">
        <v>17</v>
      </c>
      <c r="H4" s="108" t="s">
        <v>19</v>
      </c>
      <c r="I4" s="109" t="s">
        <v>18</v>
      </c>
      <c r="J4" s="112" t="s">
        <v>6</v>
      </c>
      <c r="K4" s="112" t="s">
        <v>88</v>
      </c>
      <c r="L4" s="108" t="s">
        <v>89</v>
      </c>
      <c r="M4" s="113" t="s">
        <v>90</v>
      </c>
      <c r="N4" s="112" t="s">
        <v>91</v>
      </c>
      <c r="O4" s="114" t="s">
        <v>120</v>
      </c>
    </row>
    <row r="5" spans="2:15" ht="26.1" customHeight="1" x14ac:dyDescent="0.2">
      <c r="B5" s="29" t="s">
        <v>8</v>
      </c>
      <c r="C5" s="445" t="s">
        <v>60</v>
      </c>
      <c r="D5" s="446"/>
      <c r="E5" s="446"/>
      <c r="F5" s="446"/>
      <c r="G5" s="446"/>
      <c r="H5" s="447"/>
      <c r="I5" s="30"/>
      <c r="J5" s="66"/>
      <c r="K5" s="76"/>
      <c r="L5" s="23"/>
      <c r="M5" s="23"/>
      <c r="N5" s="23"/>
      <c r="O5" s="23"/>
    </row>
    <row r="6" spans="2:15" ht="61.5" customHeight="1" x14ac:dyDescent="0.2">
      <c r="B6" s="168">
        <v>1</v>
      </c>
      <c r="C6" s="430" t="s">
        <v>584</v>
      </c>
      <c r="D6" s="168" t="s">
        <v>75</v>
      </c>
      <c r="E6" s="169"/>
      <c r="F6" s="169">
        <v>3598927.1999999997</v>
      </c>
      <c r="G6" s="168">
        <v>1101.5999999999999</v>
      </c>
      <c r="H6" s="163" t="s">
        <v>78</v>
      </c>
      <c r="I6" s="162" t="s">
        <v>70</v>
      </c>
      <c r="J6" s="170"/>
      <c r="K6" s="168" t="s">
        <v>107</v>
      </c>
      <c r="L6" s="168" t="s">
        <v>157</v>
      </c>
      <c r="M6" s="168" t="s">
        <v>158</v>
      </c>
      <c r="N6" s="168"/>
      <c r="O6" s="168" t="s">
        <v>107</v>
      </c>
    </row>
    <row r="7" spans="2:15" ht="41.25" customHeight="1" x14ac:dyDescent="0.2">
      <c r="B7" s="384">
        <v>2</v>
      </c>
      <c r="C7" s="162" t="s">
        <v>24</v>
      </c>
      <c r="D7" s="167" t="s">
        <v>77</v>
      </c>
      <c r="E7" s="169"/>
      <c r="F7" s="169">
        <v>20908.800000000003</v>
      </c>
      <c r="G7" s="168">
        <v>16</v>
      </c>
      <c r="H7" s="163" t="s">
        <v>69</v>
      </c>
      <c r="I7" s="162" t="s">
        <v>71</v>
      </c>
      <c r="J7" s="170"/>
      <c r="K7" s="168" t="s">
        <v>107</v>
      </c>
      <c r="L7" s="168"/>
      <c r="M7" s="168" t="s">
        <v>158</v>
      </c>
      <c r="N7" s="168"/>
      <c r="O7" s="168" t="s">
        <v>107</v>
      </c>
    </row>
    <row r="8" spans="2:15" ht="25.5" x14ac:dyDescent="0.2">
      <c r="B8" s="384">
        <v>3</v>
      </c>
      <c r="C8" s="162" t="s">
        <v>248</v>
      </c>
      <c r="D8" s="168" t="s">
        <v>75</v>
      </c>
      <c r="E8" s="169"/>
      <c r="F8" s="255">
        <v>784080</v>
      </c>
      <c r="G8" s="168">
        <v>240</v>
      </c>
      <c r="H8" s="163" t="s">
        <v>78</v>
      </c>
      <c r="I8" s="162" t="s">
        <v>71</v>
      </c>
      <c r="J8" s="256" t="s">
        <v>445</v>
      </c>
      <c r="K8" s="168" t="s">
        <v>107</v>
      </c>
      <c r="L8" s="168"/>
      <c r="M8" s="168" t="s">
        <v>158</v>
      </c>
      <c r="N8" s="168" t="s">
        <v>446</v>
      </c>
      <c r="O8" s="168" t="s">
        <v>107</v>
      </c>
    </row>
    <row r="9" spans="2:15" ht="35.25" customHeight="1" x14ac:dyDescent="0.2">
      <c r="B9" s="384">
        <v>4</v>
      </c>
      <c r="C9" s="162" t="s">
        <v>25</v>
      </c>
      <c r="D9" s="167" t="s">
        <v>76</v>
      </c>
      <c r="E9" s="169">
        <v>433551.95</v>
      </c>
      <c r="F9" s="169"/>
      <c r="G9" s="168">
        <v>65</v>
      </c>
      <c r="H9" s="163" t="s">
        <v>78</v>
      </c>
      <c r="I9" s="162" t="s">
        <v>71</v>
      </c>
      <c r="J9" s="170"/>
      <c r="K9" s="168" t="s">
        <v>107</v>
      </c>
      <c r="L9" s="168"/>
      <c r="M9" s="168" t="s">
        <v>158</v>
      </c>
      <c r="N9" s="168"/>
      <c r="O9" s="168" t="s">
        <v>107</v>
      </c>
    </row>
    <row r="10" spans="2:15" ht="26.1" customHeight="1" x14ac:dyDescent="0.2">
      <c r="B10" s="384">
        <v>5</v>
      </c>
      <c r="C10" s="162" t="s">
        <v>26</v>
      </c>
      <c r="D10" s="168">
        <v>1930</v>
      </c>
      <c r="E10" s="169"/>
      <c r="F10" s="169">
        <v>117612</v>
      </c>
      <c r="G10" s="168">
        <v>60</v>
      </c>
      <c r="H10" s="163" t="s">
        <v>69</v>
      </c>
      <c r="I10" s="162" t="s">
        <v>72</v>
      </c>
      <c r="J10" s="170"/>
      <c r="K10" s="168" t="s">
        <v>107</v>
      </c>
      <c r="L10" s="168"/>
      <c r="M10" s="168" t="s">
        <v>158</v>
      </c>
      <c r="N10" s="168"/>
      <c r="O10" s="168" t="s">
        <v>107</v>
      </c>
    </row>
    <row r="11" spans="2:15" ht="56.25" customHeight="1" x14ac:dyDescent="0.2">
      <c r="B11" s="384">
        <v>6</v>
      </c>
      <c r="C11" s="162" t="s">
        <v>92</v>
      </c>
      <c r="D11" s="168">
        <v>2010</v>
      </c>
      <c r="E11" s="169">
        <v>2138804.4300000002</v>
      </c>
      <c r="F11" s="169"/>
      <c r="G11" s="168">
        <v>377.74</v>
      </c>
      <c r="H11" s="163" t="s">
        <v>78</v>
      </c>
      <c r="I11" s="162" t="s">
        <v>71</v>
      </c>
      <c r="J11" s="170"/>
      <c r="K11" s="168" t="s">
        <v>107</v>
      </c>
      <c r="L11" s="168"/>
      <c r="M11" s="168" t="s">
        <v>158</v>
      </c>
      <c r="N11" s="168"/>
      <c r="O11" s="168" t="s">
        <v>107</v>
      </c>
    </row>
    <row r="12" spans="2:15" ht="26.1" customHeight="1" x14ac:dyDescent="0.2">
      <c r="B12" s="384">
        <v>7</v>
      </c>
      <c r="C12" s="162" t="s">
        <v>27</v>
      </c>
      <c r="D12" s="168">
        <v>1930</v>
      </c>
      <c r="E12" s="169"/>
      <c r="F12" s="169">
        <v>39204</v>
      </c>
      <c r="G12" s="168">
        <v>30</v>
      </c>
      <c r="H12" s="163" t="s">
        <v>69</v>
      </c>
      <c r="I12" s="162" t="s">
        <v>73</v>
      </c>
      <c r="J12" s="170"/>
      <c r="K12" s="168" t="s">
        <v>107</v>
      </c>
      <c r="L12" s="168"/>
      <c r="M12" s="168" t="s">
        <v>158</v>
      </c>
      <c r="N12" s="168"/>
      <c r="O12" s="168" t="s">
        <v>107</v>
      </c>
    </row>
    <row r="13" spans="2:15" ht="26.1" customHeight="1" x14ac:dyDescent="0.2">
      <c r="B13" s="384">
        <v>8</v>
      </c>
      <c r="C13" s="162" t="s">
        <v>61</v>
      </c>
      <c r="D13" s="168">
        <v>1930</v>
      </c>
      <c r="E13" s="169"/>
      <c r="F13" s="169">
        <v>91476</v>
      </c>
      <c r="G13" s="168">
        <v>35</v>
      </c>
      <c r="H13" s="163" t="s">
        <v>69</v>
      </c>
      <c r="I13" s="162" t="s">
        <v>74</v>
      </c>
      <c r="J13" s="170"/>
      <c r="K13" s="168" t="s">
        <v>107</v>
      </c>
      <c r="L13" s="168"/>
      <c r="M13" s="168" t="s">
        <v>158</v>
      </c>
      <c r="N13" s="168"/>
      <c r="O13" s="168" t="s">
        <v>107</v>
      </c>
    </row>
    <row r="14" spans="2:15" ht="26.1" customHeight="1" x14ac:dyDescent="0.2">
      <c r="B14" s="384">
        <v>9</v>
      </c>
      <c r="C14" s="162" t="s">
        <v>93</v>
      </c>
      <c r="D14" s="168">
        <v>1930</v>
      </c>
      <c r="E14" s="169">
        <v>2820</v>
      </c>
      <c r="F14" s="169"/>
      <c r="G14" s="168">
        <v>21</v>
      </c>
      <c r="H14" s="163" t="s">
        <v>69</v>
      </c>
      <c r="I14" s="162" t="s">
        <v>72</v>
      </c>
      <c r="J14" s="170"/>
      <c r="K14" s="168" t="s">
        <v>107</v>
      </c>
      <c r="L14" s="168"/>
      <c r="M14" s="168" t="s">
        <v>158</v>
      </c>
      <c r="N14" s="168"/>
      <c r="O14" s="167" t="s">
        <v>159</v>
      </c>
    </row>
    <row r="15" spans="2:15" ht="26.1" customHeight="1" x14ac:dyDescent="0.2">
      <c r="B15" s="384">
        <v>10</v>
      </c>
      <c r="C15" s="162" t="s">
        <v>29</v>
      </c>
      <c r="D15" s="168" t="s">
        <v>75</v>
      </c>
      <c r="E15" s="169"/>
      <c r="F15" s="169">
        <v>131464.07999999999</v>
      </c>
      <c r="G15" s="168">
        <v>50.3</v>
      </c>
      <c r="H15" s="163" t="s">
        <v>69</v>
      </c>
      <c r="I15" s="162" t="s">
        <v>74</v>
      </c>
      <c r="J15" s="170"/>
      <c r="K15" s="168" t="s">
        <v>107</v>
      </c>
      <c r="L15" s="168"/>
      <c r="M15" s="168" t="s">
        <v>158</v>
      </c>
      <c r="N15" s="168"/>
      <c r="O15" s="168" t="s">
        <v>107</v>
      </c>
    </row>
    <row r="16" spans="2:15" ht="26.1" customHeight="1" x14ac:dyDescent="0.2">
      <c r="B16" s="384">
        <v>11</v>
      </c>
      <c r="C16" s="162" t="s">
        <v>28</v>
      </c>
      <c r="D16" s="168" t="s">
        <v>75</v>
      </c>
      <c r="E16" s="169"/>
      <c r="F16" s="169">
        <v>125975.52000000002</v>
      </c>
      <c r="G16" s="168">
        <v>48.2</v>
      </c>
      <c r="H16" s="163" t="s">
        <v>69</v>
      </c>
      <c r="I16" s="162" t="s">
        <v>74</v>
      </c>
      <c r="J16" s="170"/>
      <c r="K16" s="168" t="s">
        <v>107</v>
      </c>
      <c r="L16" s="168"/>
      <c r="M16" s="168" t="s">
        <v>158</v>
      </c>
      <c r="N16" s="168"/>
      <c r="O16" s="168" t="s">
        <v>107</v>
      </c>
    </row>
    <row r="17" spans="2:17" ht="26.1" customHeight="1" x14ac:dyDescent="0.2">
      <c r="B17" s="384">
        <v>12</v>
      </c>
      <c r="C17" s="162" t="s">
        <v>84</v>
      </c>
      <c r="D17" s="168">
        <v>2012</v>
      </c>
      <c r="E17" s="173">
        <v>97589.43</v>
      </c>
      <c r="F17" s="169"/>
      <c r="G17" s="168"/>
      <c r="H17" s="163"/>
      <c r="I17" s="163"/>
      <c r="J17" s="170" t="s">
        <v>85</v>
      </c>
      <c r="K17" s="168" t="s">
        <v>107</v>
      </c>
      <c r="L17" s="168"/>
      <c r="M17" s="168" t="s">
        <v>158</v>
      </c>
      <c r="N17" s="168"/>
      <c r="O17" s="168" t="s">
        <v>107</v>
      </c>
    </row>
    <row r="18" spans="2:17" ht="26.1" customHeight="1" x14ac:dyDescent="0.2">
      <c r="B18" s="384">
        <v>13</v>
      </c>
      <c r="C18" s="162" t="s">
        <v>94</v>
      </c>
      <c r="D18" s="168">
        <v>2000</v>
      </c>
      <c r="E18" s="169">
        <v>83496.66</v>
      </c>
      <c r="F18" s="169"/>
      <c r="G18" s="168">
        <v>85</v>
      </c>
      <c r="H18" s="163" t="s">
        <v>95</v>
      </c>
      <c r="I18" s="162" t="s">
        <v>96</v>
      </c>
      <c r="J18" s="170" t="s">
        <v>97</v>
      </c>
      <c r="K18" s="168" t="s">
        <v>107</v>
      </c>
      <c r="L18" s="168"/>
      <c r="M18" s="168" t="s">
        <v>158</v>
      </c>
      <c r="N18" s="168"/>
      <c r="O18" s="168" t="s">
        <v>107</v>
      </c>
    </row>
    <row r="19" spans="2:17" ht="26.1" customHeight="1" x14ac:dyDescent="0.2">
      <c r="B19" s="384">
        <v>14</v>
      </c>
      <c r="C19" s="162" t="s">
        <v>98</v>
      </c>
      <c r="D19" s="172" t="s">
        <v>317</v>
      </c>
      <c r="E19" s="173">
        <v>546260.96</v>
      </c>
      <c r="F19" s="169"/>
      <c r="G19" s="168"/>
      <c r="H19" s="163"/>
      <c r="I19" s="162"/>
      <c r="J19" s="170" t="s">
        <v>99</v>
      </c>
      <c r="K19" s="168" t="s">
        <v>107</v>
      </c>
      <c r="L19" s="168"/>
      <c r="M19" s="168" t="s">
        <v>158</v>
      </c>
      <c r="N19" s="168"/>
      <c r="O19" s="168" t="s">
        <v>107</v>
      </c>
    </row>
    <row r="20" spans="2:17" s="146" customFormat="1" ht="39.75" customHeight="1" x14ac:dyDescent="0.2">
      <c r="B20" s="384">
        <v>15</v>
      </c>
      <c r="C20" s="171" t="s">
        <v>318</v>
      </c>
      <c r="D20" s="172">
        <v>2020</v>
      </c>
      <c r="E20" s="173">
        <v>200000</v>
      </c>
      <c r="F20" s="169"/>
      <c r="G20" s="168"/>
      <c r="H20" s="163"/>
      <c r="I20" s="162"/>
      <c r="J20" s="174" t="s">
        <v>319</v>
      </c>
      <c r="K20" s="172" t="s">
        <v>107</v>
      </c>
      <c r="L20" s="168"/>
      <c r="M20" s="172" t="s">
        <v>158</v>
      </c>
      <c r="N20" s="168"/>
      <c r="O20" s="172" t="s">
        <v>107</v>
      </c>
    </row>
    <row r="21" spans="2:17" ht="39.75" customHeight="1" x14ac:dyDescent="0.2">
      <c r="B21" s="384">
        <v>16</v>
      </c>
      <c r="C21" s="162" t="s">
        <v>100</v>
      </c>
      <c r="D21" s="168">
        <v>2001</v>
      </c>
      <c r="E21" s="169">
        <v>2460</v>
      </c>
      <c r="F21" s="169"/>
      <c r="G21" s="168"/>
      <c r="H21" s="163"/>
      <c r="I21" s="162"/>
      <c r="J21" s="170" t="s">
        <v>101</v>
      </c>
      <c r="K21" s="168" t="s">
        <v>107</v>
      </c>
      <c r="L21" s="168"/>
      <c r="M21" s="168" t="s">
        <v>158</v>
      </c>
      <c r="N21" s="168"/>
      <c r="O21" s="168" t="s">
        <v>107</v>
      </c>
    </row>
    <row r="22" spans="2:17" s="148" customFormat="1" ht="39.75" customHeight="1" x14ac:dyDescent="0.2">
      <c r="B22" s="384">
        <v>17</v>
      </c>
      <c r="C22" s="383" t="s">
        <v>223</v>
      </c>
      <c r="D22" s="384"/>
      <c r="E22" s="322">
        <v>1017779.63</v>
      </c>
      <c r="F22" s="322"/>
      <c r="G22" s="168"/>
      <c r="H22" s="163"/>
      <c r="I22" s="162"/>
      <c r="J22" s="170" t="s">
        <v>224</v>
      </c>
      <c r="K22" s="168"/>
      <c r="L22" s="168"/>
      <c r="M22" s="168"/>
      <c r="N22" s="168"/>
      <c r="O22" s="168"/>
    </row>
    <row r="23" spans="2:17" ht="17.25" customHeight="1" x14ac:dyDescent="0.2">
      <c r="B23" s="442" t="s">
        <v>7</v>
      </c>
      <c r="C23" s="443"/>
      <c r="D23" s="444"/>
      <c r="E23" s="17"/>
      <c r="F23" s="31">
        <f>SUM(E6:F22)</f>
        <v>9432410.660000002</v>
      </c>
      <c r="G23" s="19"/>
      <c r="H23" s="18"/>
      <c r="I23" s="18"/>
      <c r="J23" s="67"/>
      <c r="K23" s="77"/>
      <c r="L23" s="77"/>
      <c r="M23" s="77"/>
      <c r="N23" s="77"/>
      <c r="O23" s="77"/>
    </row>
    <row r="24" spans="2:17" ht="17.25" customHeight="1" x14ac:dyDescent="0.2">
      <c r="B24" s="83"/>
      <c r="C24" s="92" t="s">
        <v>121</v>
      </c>
      <c r="D24" s="83"/>
      <c r="E24" s="84"/>
      <c r="F24" s="85"/>
      <c r="G24" s="86"/>
      <c r="H24" s="87"/>
      <c r="I24" s="87"/>
      <c r="J24" s="88"/>
      <c r="K24" s="82"/>
      <c r="L24" s="82"/>
      <c r="M24" s="82"/>
      <c r="N24" s="82"/>
      <c r="O24" s="82"/>
    </row>
    <row r="25" spans="2:17" ht="26.25" customHeight="1" x14ac:dyDescent="0.2">
      <c r="B25" s="176">
        <v>1</v>
      </c>
      <c r="C25" s="178" t="s">
        <v>122</v>
      </c>
      <c r="D25" s="175" t="s">
        <v>320</v>
      </c>
      <c r="E25" s="177">
        <v>2907305.97</v>
      </c>
      <c r="F25" s="179"/>
      <c r="G25" s="176">
        <v>278</v>
      </c>
      <c r="H25" s="180"/>
      <c r="I25" s="181" t="s">
        <v>123</v>
      </c>
      <c r="J25" s="182"/>
      <c r="K25" s="176" t="s">
        <v>107</v>
      </c>
      <c r="L25" s="176"/>
      <c r="M25" s="176" t="s">
        <v>158</v>
      </c>
      <c r="N25" s="139"/>
      <c r="O25" s="139" t="s">
        <v>107</v>
      </c>
    </row>
    <row r="26" spans="2:17" ht="17.25" customHeight="1" x14ac:dyDescent="0.2">
      <c r="B26" s="95"/>
      <c r="C26" s="95"/>
      <c r="D26" s="95"/>
      <c r="E26" s="17">
        <f>SUM(E25)</f>
        <v>2907305.97</v>
      </c>
      <c r="F26" s="31"/>
      <c r="G26" s="19"/>
      <c r="H26" s="18"/>
      <c r="I26" s="18"/>
      <c r="J26" s="16"/>
      <c r="K26" s="77"/>
      <c r="L26" s="77"/>
      <c r="M26" s="77"/>
      <c r="N26" s="77"/>
      <c r="O26" s="77"/>
    </row>
    <row r="27" spans="2:17" ht="17.25" customHeight="1" x14ac:dyDescent="0.2">
      <c r="B27" s="83"/>
      <c r="C27" s="92" t="s">
        <v>344</v>
      </c>
      <c r="D27" s="83"/>
      <c r="E27" s="84"/>
      <c r="F27" s="85"/>
      <c r="G27" s="86"/>
      <c r="H27" s="87"/>
      <c r="I27" s="87"/>
      <c r="J27" s="88"/>
      <c r="K27" s="82"/>
      <c r="L27" s="82"/>
      <c r="M27" s="82"/>
      <c r="N27" s="82"/>
      <c r="O27" s="82"/>
    </row>
    <row r="28" spans="2:17" s="81" customFormat="1" ht="53.25" customHeight="1" x14ac:dyDescent="0.2">
      <c r="B28" s="184">
        <v>1</v>
      </c>
      <c r="C28" s="190" t="s">
        <v>122</v>
      </c>
      <c r="D28" s="183" t="s">
        <v>174</v>
      </c>
      <c r="E28" s="185">
        <v>1998657.17</v>
      </c>
      <c r="F28" s="186"/>
      <c r="G28" s="184">
        <v>456.2</v>
      </c>
      <c r="H28" s="187"/>
      <c r="I28" s="191" t="s">
        <v>123</v>
      </c>
      <c r="J28" s="188"/>
      <c r="K28" s="189" t="s">
        <v>107</v>
      </c>
      <c r="L28" s="189"/>
      <c r="M28" s="189" t="s">
        <v>158</v>
      </c>
      <c r="N28" s="82"/>
      <c r="O28" s="82" t="s">
        <v>107</v>
      </c>
    </row>
    <row r="29" spans="2:17" s="81" customFormat="1" ht="17.25" customHeight="1" x14ac:dyDescent="0.2">
      <c r="B29" s="95"/>
      <c r="C29" s="95"/>
      <c r="D29" s="95"/>
      <c r="E29" s="17">
        <f>SUM(E28)</f>
        <v>1998657.17</v>
      </c>
      <c r="F29" s="31"/>
      <c r="G29" s="19"/>
      <c r="H29" s="18"/>
      <c r="I29" s="18"/>
      <c r="J29" s="16"/>
      <c r="K29" s="77"/>
      <c r="L29" s="77"/>
      <c r="M29" s="77"/>
      <c r="N29" s="77"/>
      <c r="O29" s="77"/>
    </row>
    <row r="30" spans="2:17" ht="17.25" customHeight="1" x14ac:dyDescent="0.2">
      <c r="B30" s="29" t="s">
        <v>30</v>
      </c>
      <c r="C30" s="92" t="s">
        <v>31</v>
      </c>
      <c r="D30" s="56"/>
      <c r="E30" s="93"/>
      <c r="F30" s="38"/>
      <c r="G30" s="56"/>
      <c r="H30" s="94"/>
      <c r="I30" s="94"/>
      <c r="J30" s="66"/>
      <c r="K30" s="23"/>
      <c r="L30" s="23"/>
      <c r="M30" s="23"/>
      <c r="N30" s="78"/>
      <c r="O30" s="23"/>
    </row>
    <row r="31" spans="2:17" ht="267.75" x14ac:dyDescent="0.2">
      <c r="B31" s="363">
        <v>1</v>
      </c>
      <c r="C31" s="364" t="s">
        <v>202</v>
      </c>
      <c r="D31" s="360" t="s">
        <v>203</v>
      </c>
      <c r="E31" s="362">
        <v>8947299.7599999998</v>
      </c>
      <c r="F31" s="362"/>
      <c r="G31" s="365">
        <v>2710</v>
      </c>
      <c r="H31" s="364" t="s">
        <v>79</v>
      </c>
      <c r="I31" s="366" t="s">
        <v>204</v>
      </c>
      <c r="J31" s="367" t="s">
        <v>102</v>
      </c>
      <c r="K31" s="361" t="s">
        <v>103</v>
      </c>
      <c r="L31" s="361" t="s">
        <v>104</v>
      </c>
      <c r="M31" s="361" t="s">
        <v>105</v>
      </c>
      <c r="N31" s="360" t="s">
        <v>80</v>
      </c>
      <c r="O31" s="361" t="s">
        <v>103</v>
      </c>
      <c r="P31" s="115"/>
      <c r="Q31" s="116"/>
    </row>
    <row r="32" spans="2:17" ht="24" customHeight="1" x14ac:dyDescent="0.2">
      <c r="B32" s="363">
        <v>2</v>
      </c>
      <c r="C32" s="364" t="s">
        <v>32</v>
      </c>
      <c r="D32" s="360">
        <v>1998</v>
      </c>
      <c r="E32" s="362">
        <v>14596.72</v>
      </c>
      <c r="F32" s="362"/>
      <c r="G32" s="365">
        <v>21</v>
      </c>
      <c r="H32" s="368"/>
      <c r="I32" s="366" t="s">
        <v>106</v>
      </c>
      <c r="J32" s="367" t="s">
        <v>102</v>
      </c>
      <c r="K32" s="361" t="s">
        <v>103</v>
      </c>
      <c r="L32" s="361" t="s">
        <v>103</v>
      </c>
      <c r="M32" s="361" t="s">
        <v>105</v>
      </c>
      <c r="N32" s="360" t="s">
        <v>106</v>
      </c>
      <c r="O32" s="361" t="s">
        <v>107</v>
      </c>
      <c r="Q32" s="117"/>
    </row>
    <row r="33" spans="2:17" x14ac:dyDescent="0.2">
      <c r="B33" s="16"/>
      <c r="C33" s="27"/>
      <c r="D33" s="91"/>
      <c r="E33" s="17">
        <f>SUM(E31:E32)</f>
        <v>8961896.4800000004</v>
      </c>
      <c r="F33" s="31"/>
      <c r="G33" s="61"/>
      <c r="H33" s="18"/>
      <c r="I33" s="18"/>
      <c r="J33" s="67"/>
      <c r="K33" s="77"/>
      <c r="L33" s="77"/>
      <c r="M33" s="77"/>
      <c r="N33" s="77"/>
      <c r="O33" s="77"/>
      <c r="Q33" s="116"/>
    </row>
    <row r="34" spans="2:17" ht="21.75" customHeight="1" x14ac:dyDescent="0.2">
      <c r="B34" s="29"/>
      <c r="C34" s="106" t="s">
        <v>222</v>
      </c>
      <c r="D34" s="56"/>
      <c r="E34" s="39"/>
      <c r="F34" s="38"/>
      <c r="G34" s="62"/>
      <c r="H34" s="94"/>
      <c r="I34" s="94"/>
      <c r="J34" s="66"/>
      <c r="K34" s="23"/>
      <c r="L34" s="23"/>
      <c r="M34" s="23"/>
      <c r="N34" s="23"/>
      <c r="O34" s="23"/>
    </row>
    <row r="35" spans="2:17" ht="51" x14ac:dyDescent="0.2">
      <c r="B35" s="192">
        <v>1</v>
      </c>
      <c r="C35" s="195" t="s">
        <v>34</v>
      </c>
      <c r="D35" s="195">
        <v>2000.2003999999999</v>
      </c>
      <c r="E35" s="196">
        <v>2728298.8</v>
      </c>
      <c r="F35" s="194"/>
      <c r="G35" s="197">
        <v>1170</v>
      </c>
      <c r="H35" s="195" t="s">
        <v>109</v>
      </c>
      <c r="I35" s="195" t="s">
        <v>67</v>
      </c>
      <c r="J35" s="195" t="s">
        <v>224</v>
      </c>
      <c r="K35" s="193" t="s">
        <v>103</v>
      </c>
      <c r="L35" s="193" t="s">
        <v>105</v>
      </c>
      <c r="M35" s="198" t="s">
        <v>105</v>
      </c>
      <c r="N35" s="192" t="s">
        <v>110</v>
      </c>
      <c r="O35" s="152" t="s">
        <v>103</v>
      </c>
    </row>
    <row r="36" spans="2:17" ht="24.75" customHeight="1" x14ac:dyDescent="0.2">
      <c r="B36" s="192">
        <v>2</v>
      </c>
      <c r="C36" s="195" t="s">
        <v>225</v>
      </c>
      <c r="D36" s="200"/>
      <c r="E36" s="196">
        <v>59886.22</v>
      </c>
      <c r="F36" s="194"/>
      <c r="G36" s="197"/>
      <c r="H36" s="195"/>
      <c r="I36" s="195"/>
      <c r="J36" s="199" t="s">
        <v>224</v>
      </c>
      <c r="K36" s="193"/>
      <c r="L36" s="193"/>
      <c r="M36" s="198"/>
      <c r="N36" s="192"/>
      <c r="O36" s="152"/>
    </row>
    <row r="37" spans="2:17" x14ac:dyDescent="0.2">
      <c r="B37" s="16"/>
      <c r="C37" s="27"/>
      <c r="D37" s="91"/>
      <c r="E37" s="17"/>
      <c r="F37" s="17">
        <f>SUM(E35:E36)</f>
        <v>2788185.02</v>
      </c>
      <c r="G37" s="61"/>
      <c r="H37" s="18"/>
      <c r="I37" s="18"/>
      <c r="J37" s="67"/>
      <c r="K37" s="77"/>
      <c r="L37" s="77"/>
      <c r="M37" s="77"/>
      <c r="N37" s="77"/>
      <c r="O37" s="77"/>
    </row>
    <row r="38" spans="2:17" ht="20.25" customHeight="1" x14ac:dyDescent="0.2">
      <c r="B38" s="26" t="s">
        <v>33</v>
      </c>
      <c r="C38" s="26" t="s">
        <v>36</v>
      </c>
      <c r="D38" s="57"/>
      <c r="E38" s="24"/>
      <c r="F38" s="32"/>
      <c r="G38" s="63"/>
      <c r="H38" s="25"/>
      <c r="I38" s="25"/>
      <c r="J38" s="66"/>
      <c r="K38" s="23"/>
      <c r="L38" s="23"/>
      <c r="M38" s="23"/>
      <c r="N38" s="23"/>
      <c r="O38" s="23"/>
    </row>
    <row r="39" spans="2:17" ht="36.75" customHeight="1" x14ac:dyDescent="0.2">
      <c r="B39" s="264">
        <v>1</v>
      </c>
      <c r="C39" s="265" t="s">
        <v>163</v>
      </c>
      <c r="D39" s="264">
        <v>2013</v>
      </c>
      <c r="E39" s="268">
        <v>2250191.0099999998</v>
      </c>
      <c r="F39" s="261"/>
      <c r="G39" s="269">
        <v>450</v>
      </c>
      <c r="H39" s="265" t="s">
        <v>78</v>
      </c>
      <c r="I39" s="265" t="s">
        <v>164</v>
      </c>
      <c r="J39" s="271"/>
      <c r="K39" s="260" t="s">
        <v>107</v>
      </c>
      <c r="L39" s="260"/>
      <c r="M39" s="260" t="s">
        <v>158</v>
      </c>
      <c r="N39" s="260"/>
      <c r="O39" s="140" t="s">
        <v>107</v>
      </c>
    </row>
    <row r="40" spans="2:17" ht="80.25" customHeight="1" x14ac:dyDescent="0.2">
      <c r="B40" s="264">
        <v>2</v>
      </c>
      <c r="C40" s="265" t="s">
        <v>37</v>
      </c>
      <c r="D40" s="266">
        <v>1956</v>
      </c>
      <c r="E40" s="263"/>
      <c r="F40" s="262">
        <v>3070980</v>
      </c>
      <c r="G40" s="267">
        <v>940</v>
      </c>
      <c r="H40" s="265" t="s">
        <v>66</v>
      </c>
      <c r="I40" s="265" t="s">
        <v>68</v>
      </c>
      <c r="J40" s="270" t="s">
        <v>111</v>
      </c>
      <c r="K40" s="260" t="s">
        <v>103</v>
      </c>
      <c r="L40" s="257" t="s">
        <v>112</v>
      </c>
      <c r="M40" s="260" t="s">
        <v>105</v>
      </c>
      <c r="N40" s="272" t="s">
        <v>113</v>
      </c>
      <c r="O40" s="141" t="s">
        <v>103</v>
      </c>
    </row>
    <row r="41" spans="2:17" s="15" customFormat="1" x14ac:dyDescent="0.2">
      <c r="B41" s="44"/>
      <c r="C41" s="45"/>
      <c r="D41" s="58"/>
      <c r="E41" s="46"/>
      <c r="F41" s="46">
        <f>SUM(E39:F40)</f>
        <v>5321171.01</v>
      </c>
      <c r="G41" s="64"/>
      <c r="H41" s="47"/>
      <c r="I41" s="47"/>
      <c r="J41" s="44"/>
      <c r="K41" s="77"/>
      <c r="L41" s="77"/>
      <c r="M41" s="77"/>
      <c r="N41" s="77"/>
      <c r="O41" s="77"/>
    </row>
    <row r="42" spans="2:17" x14ac:dyDescent="0.2">
      <c r="B42" s="40" t="s">
        <v>35</v>
      </c>
      <c r="C42" s="40" t="s">
        <v>39</v>
      </c>
      <c r="D42" s="59"/>
      <c r="E42" s="41"/>
      <c r="F42" s="34"/>
      <c r="G42" s="59"/>
      <c r="H42" s="40"/>
      <c r="I42" s="40"/>
      <c r="J42" s="66"/>
      <c r="K42" s="23"/>
      <c r="L42" s="23"/>
      <c r="M42" s="23"/>
      <c r="N42" s="23"/>
      <c r="O42" s="23"/>
    </row>
    <row r="43" spans="2:17" ht="31.5" x14ac:dyDescent="0.2">
      <c r="B43" s="289">
        <v>1</v>
      </c>
      <c r="C43" s="293" t="s">
        <v>40</v>
      </c>
      <c r="D43" s="294">
        <v>1995</v>
      </c>
      <c r="E43" s="290"/>
      <c r="F43" s="290">
        <v>226860.47999999998</v>
      </c>
      <c r="G43" s="292">
        <v>173.6</v>
      </c>
      <c r="H43" s="287" t="s">
        <v>69</v>
      </c>
      <c r="I43" s="295" t="s">
        <v>83</v>
      </c>
      <c r="J43" s="296"/>
      <c r="K43" s="288" t="s">
        <v>103</v>
      </c>
      <c r="L43" s="288"/>
      <c r="M43" s="288" t="s">
        <v>158</v>
      </c>
      <c r="N43" s="288"/>
      <c r="O43" s="297" t="s">
        <v>165</v>
      </c>
    </row>
    <row r="44" spans="2:17" ht="19.5" customHeight="1" x14ac:dyDescent="0.2">
      <c r="B44" s="289">
        <v>2</v>
      </c>
      <c r="C44" s="293" t="s">
        <v>58</v>
      </c>
      <c r="D44" s="294">
        <v>2004</v>
      </c>
      <c r="E44" s="290">
        <v>304791.17</v>
      </c>
      <c r="F44" s="291"/>
      <c r="G44" s="292"/>
      <c r="H44" s="287"/>
      <c r="I44" s="298" t="s">
        <v>114</v>
      </c>
      <c r="J44" s="296"/>
      <c r="K44" s="288"/>
      <c r="L44" s="288"/>
      <c r="M44" s="288"/>
      <c r="N44" s="288"/>
      <c r="O44" s="288"/>
    </row>
    <row r="45" spans="2:17" ht="31.5" customHeight="1" x14ac:dyDescent="0.2">
      <c r="B45" s="289">
        <v>3</v>
      </c>
      <c r="C45" s="293" t="s">
        <v>41</v>
      </c>
      <c r="D45" s="294"/>
      <c r="E45" s="290">
        <v>4590</v>
      </c>
      <c r="F45" s="291"/>
      <c r="G45" s="292"/>
      <c r="H45" s="287"/>
      <c r="I45" s="298"/>
      <c r="J45" s="296"/>
      <c r="K45" s="288"/>
      <c r="L45" s="288"/>
      <c r="M45" s="288"/>
      <c r="N45" s="288"/>
      <c r="O45" s="288"/>
    </row>
    <row r="46" spans="2:17" ht="19.5" customHeight="1" x14ac:dyDescent="0.2">
      <c r="B46" s="289">
        <v>4</v>
      </c>
      <c r="C46" s="293" t="s">
        <v>56</v>
      </c>
      <c r="D46" s="294"/>
      <c r="E46" s="290">
        <v>39400</v>
      </c>
      <c r="F46" s="291"/>
      <c r="G46" s="292"/>
      <c r="H46" s="287"/>
      <c r="I46" s="298"/>
      <c r="J46" s="296"/>
      <c r="K46" s="288"/>
      <c r="L46" s="288"/>
      <c r="M46" s="288"/>
      <c r="N46" s="288"/>
      <c r="O46" s="288"/>
    </row>
    <row r="47" spans="2:17" ht="31.5" x14ac:dyDescent="0.2">
      <c r="B47" s="289">
        <v>5</v>
      </c>
      <c r="C47" s="293" t="s">
        <v>42</v>
      </c>
      <c r="D47" s="294">
        <v>1974</v>
      </c>
      <c r="E47" s="290"/>
      <c r="F47" s="290">
        <v>32670</v>
      </c>
      <c r="G47" s="292">
        <v>25</v>
      </c>
      <c r="H47" s="299" t="s">
        <v>301</v>
      </c>
      <c r="I47" s="295" t="s">
        <v>302</v>
      </c>
      <c r="J47" s="296" t="s">
        <v>115</v>
      </c>
      <c r="K47" s="288" t="s">
        <v>103</v>
      </c>
      <c r="L47" s="288"/>
      <c r="M47" s="288" t="s">
        <v>105</v>
      </c>
      <c r="N47" s="288"/>
      <c r="O47" s="288"/>
    </row>
    <row r="48" spans="2:17" ht="26.25" customHeight="1" x14ac:dyDescent="0.2">
      <c r="B48" s="289"/>
      <c r="C48" s="300" t="s">
        <v>169</v>
      </c>
      <c r="D48" s="294">
        <v>2018</v>
      </c>
      <c r="E48" s="290">
        <v>469863.64</v>
      </c>
      <c r="F48" s="290"/>
      <c r="G48" s="292"/>
      <c r="H48" s="287"/>
      <c r="I48" s="298"/>
      <c r="J48" s="296"/>
      <c r="K48" s="288"/>
      <c r="L48" s="288"/>
      <c r="M48" s="288"/>
      <c r="N48" s="288"/>
      <c r="O48" s="288"/>
    </row>
    <row r="49" spans="2:15" ht="29.25" customHeight="1" x14ac:dyDescent="0.2">
      <c r="B49" s="289">
        <v>6</v>
      </c>
      <c r="C49" s="293" t="s">
        <v>43</v>
      </c>
      <c r="D49" s="294"/>
      <c r="E49" s="290">
        <v>3125</v>
      </c>
      <c r="F49" s="301"/>
      <c r="G49" s="292"/>
      <c r="H49" s="287"/>
      <c r="I49" s="298"/>
      <c r="J49" s="296"/>
      <c r="K49" s="288"/>
      <c r="L49" s="288"/>
      <c r="M49" s="288"/>
      <c r="N49" s="288"/>
      <c r="O49" s="288"/>
    </row>
    <row r="50" spans="2:15" ht="19.5" customHeight="1" x14ac:dyDescent="0.2">
      <c r="B50" s="289">
        <v>7</v>
      </c>
      <c r="C50" s="293" t="s">
        <v>55</v>
      </c>
      <c r="D50" s="294"/>
      <c r="E50" s="290">
        <v>1850</v>
      </c>
      <c r="F50" s="301"/>
      <c r="G50" s="292"/>
      <c r="H50" s="287"/>
      <c r="I50" s="298"/>
      <c r="J50" s="296"/>
      <c r="K50" s="288"/>
      <c r="L50" s="288"/>
      <c r="M50" s="288"/>
      <c r="N50" s="288"/>
      <c r="O50" s="288"/>
    </row>
    <row r="51" spans="2:15" ht="31.5" x14ac:dyDescent="0.2">
      <c r="B51" s="289">
        <v>8</v>
      </c>
      <c r="C51" s="293" t="s">
        <v>44</v>
      </c>
      <c r="D51" s="294">
        <v>1992</v>
      </c>
      <c r="E51" s="290"/>
      <c r="F51" s="290">
        <v>988424.92</v>
      </c>
      <c r="G51" s="292">
        <v>79.400000000000006</v>
      </c>
      <c r="H51" s="299" t="s">
        <v>303</v>
      </c>
      <c r="I51" s="295" t="s">
        <v>304</v>
      </c>
      <c r="J51" s="296" t="s">
        <v>116</v>
      </c>
      <c r="K51" s="288" t="s">
        <v>103</v>
      </c>
      <c r="L51" s="288"/>
      <c r="M51" s="288" t="s">
        <v>105</v>
      </c>
      <c r="N51" s="288"/>
      <c r="O51" s="288"/>
    </row>
    <row r="52" spans="2:15" ht="27.75" customHeight="1" x14ac:dyDescent="0.2">
      <c r="B52" s="289">
        <v>9</v>
      </c>
      <c r="C52" s="293" t="s">
        <v>45</v>
      </c>
      <c r="D52" s="294"/>
      <c r="E52" s="290">
        <v>20182</v>
      </c>
      <c r="F52" s="301"/>
      <c r="G52" s="292"/>
      <c r="H52" s="287"/>
      <c r="I52" s="298"/>
      <c r="J52" s="296"/>
      <c r="K52" s="288"/>
      <c r="L52" s="288"/>
      <c r="M52" s="288"/>
      <c r="N52" s="288"/>
      <c r="O52" s="288"/>
    </row>
    <row r="53" spans="2:15" ht="27.75" customHeight="1" x14ac:dyDescent="0.2">
      <c r="B53" s="289"/>
      <c r="C53" s="300" t="s">
        <v>166</v>
      </c>
      <c r="D53" s="294">
        <v>2015</v>
      </c>
      <c r="E53" s="290">
        <v>21800</v>
      </c>
      <c r="F53" s="301"/>
      <c r="G53" s="292"/>
      <c r="H53" s="287"/>
      <c r="I53" s="298"/>
      <c r="J53" s="296"/>
      <c r="K53" s="288"/>
      <c r="L53" s="288"/>
      <c r="M53" s="288"/>
      <c r="N53" s="288"/>
      <c r="O53" s="288"/>
    </row>
    <row r="54" spans="2:15" ht="27.75" customHeight="1" x14ac:dyDescent="0.2">
      <c r="B54" s="289"/>
      <c r="C54" s="300" t="s">
        <v>170</v>
      </c>
      <c r="D54" s="294">
        <v>2016</v>
      </c>
      <c r="E54" s="290">
        <v>884665</v>
      </c>
      <c r="F54" s="301"/>
      <c r="G54" s="292"/>
      <c r="H54" s="287"/>
      <c r="I54" s="298"/>
      <c r="J54" s="296"/>
      <c r="K54" s="288"/>
      <c r="L54" s="288"/>
      <c r="M54" s="288"/>
      <c r="N54" s="288"/>
      <c r="O54" s="288"/>
    </row>
    <row r="55" spans="2:15" ht="27.75" customHeight="1" x14ac:dyDescent="0.2">
      <c r="B55" s="289"/>
      <c r="C55" s="300" t="s">
        <v>168</v>
      </c>
      <c r="D55" s="294">
        <v>2018</v>
      </c>
      <c r="E55" s="290">
        <v>595066.25</v>
      </c>
      <c r="F55" s="301"/>
      <c r="G55" s="292"/>
      <c r="H55" s="287"/>
      <c r="I55" s="298"/>
      <c r="J55" s="296"/>
      <c r="K55" s="288"/>
      <c r="L55" s="288"/>
      <c r="M55" s="288"/>
      <c r="N55" s="288"/>
      <c r="O55" s="288"/>
    </row>
    <row r="56" spans="2:15" ht="19.5" customHeight="1" x14ac:dyDescent="0.2">
      <c r="B56" s="289">
        <v>10</v>
      </c>
      <c r="C56" s="293" t="s">
        <v>51</v>
      </c>
      <c r="D56" s="294"/>
      <c r="E56" s="290">
        <v>15982</v>
      </c>
      <c r="F56" s="301"/>
      <c r="G56" s="292"/>
      <c r="H56" s="287"/>
      <c r="I56" s="298"/>
      <c r="J56" s="296"/>
      <c r="K56" s="288"/>
      <c r="L56" s="288"/>
      <c r="M56" s="288"/>
      <c r="N56" s="288"/>
      <c r="O56" s="288"/>
    </row>
    <row r="57" spans="2:15" ht="31.5" x14ac:dyDescent="0.2">
      <c r="B57" s="305">
        <v>11</v>
      </c>
      <c r="C57" s="310" t="s">
        <v>46</v>
      </c>
      <c r="D57" s="311">
        <v>1966</v>
      </c>
      <c r="E57" s="306"/>
      <c r="F57" s="306">
        <v>45780.56</v>
      </c>
      <c r="G57" s="308">
        <v>22.9</v>
      </c>
      <c r="H57" s="315" t="s">
        <v>301</v>
      </c>
      <c r="I57" s="312" t="s">
        <v>305</v>
      </c>
      <c r="J57" s="313" t="s">
        <v>117</v>
      </c>
      <c r="K57" s="304" t="s">
        <v>103</v>
      </c>
      <c r="L57" s="304"/>
      <c r="M57" s="304" t="s">
        <v>105</v>
      </c>
      <c r="N57" s="304"/>
      <c r="O57" s="304"/>
    </row>
    <row r="58" spans="2:15" ht="25.5" customHeight="1" x14ac:dyDescent="0.2">
      <c r="B58" s="305"/>
      <c r="C58" s="316" t="s">
        <v>169</v>
      </c>
      <c r="D58" s="311">
        <v>2018</v>
      </c>
      <c r="E58" s="306">
        <v>486219</v>
      </c>
      <c r="F58" s="306"/>
      <c r="G58" s="308"/>
      <c r="H58" s="303"/>
      <c r="I58" s="314"/>
      <c r="J58" s="313"/>
      <c r="K58" s="304"/>
      <c r="L58" s="304"/>
      <c r="M58" s="304"/>
      <c r="N58" s="304"/>
      <c r="O58" s="304"/>
    </row>
    <row r="59" spans="2:15" ht="26.25" customHeight="1" x14ac:dyDescent="0.2">
      <c r="B59" s="305">
        <v>12</v>
      </c>
      <c r="C59" s="310" t="s">
        <v>47</v>
      </c>
      <c r="D59" s="311"/>
      <c r="E59" s="306">
        <v>12856</v>
      </c>
      <c r="F59" s="317"/>
      <c r="G59" s="308"/>
      <c r="H59" s="303"/>
      <c r="I59" s="314"/>
      <c r="J59" s="313"/>
      <c r="K59" s="304"/>
      <c r="L59" s="304"/>
      <c r="M59" s="304"/>
      <c r="N59" s="304"/>
      <c r="O59" s="304"/>
    </row>
    <row r="60" spans="2:15" ht="19.5" customHeight="1" x14ac:dyDescent="0.2">
      <c r="B60" s="305">
        <v>13</v>
      </c>
      <c r="C60" s="310" t="s">
        <v>52</v>
      </c>
      <c r="D60" s="311"/>
      <c r="E60" s="306">
        <v>1000</v>
      </c>
      <c r="F60" s="317"/>
      <c r="G60" s="308"/>
      <c r="H60" s="303"/>
      <c r="I60" s="314"/>
      <c r="J60" s="313"/>
      <c r="K60" s="304"/>
      <c r="L60" s="304"/>
      <c r="M60" s="304"/>
      <c r="N60" s="304"/>
      <c r="O60" s="304"/>
    </row>
    <row r="61" spans="2:15" ht="31.5" x14ac:dyDescent="0.2">
      <c r="B61" s="305">
        <v>14</v>
      </c>
      <c r="C61" s="310" t="s">
        <v>48</v>
      </c>
      <c r="D61" s="311">
        <v>1967</v>
      </c>
      <c r="E61" s="302"/>
      <c r="F61" s="306">
        <v>41087</v>
      </c>
      <c r="G61" s="308">
        <v>24.7</v>
      </c>
      <c r="H61" s="303" t="s">
        <v>69</v>
      </c>
      <c r="I61" s="312" t="s">
        <v>302</v>
      </c>
      <c r="J61" s="313" t="s">
        <v>118</v>
      </c>
      <c r="K61" s="304" t="s">
        <v>103</v>
      </c>
      <c r="L61" s="304"/>
      <c r="M61" s="304" t="s">
        <v>105</v>
      </c>
      <c r="N61" s="304"/>
      <c r="O61" s="304"/>
    </row>
    <row r="62" spans="2:15" ht="27" customHeight="1" x14ac:dyDescent="0.2">
      <c r="B62" s="305">
        <v>15</v>
      </c>
      <c r="C62" s="310" t="s">
        <v>49</v>
      </c>
      <c r="D62" s="311"/>
      <c r="E62" s="306">
        <v>5654</v>
      </c>
      <c r="F62" s="317"/>
      <c r="G62" s="308"/>
      <c r="H62" s="303"/>
      <c r="I62" s="314"/>
      <c r="J62" s="313"/>
      <c r="K62" s="304"/>
      <c r="L62" s="304"/>
      <c r="M62" s="304"/>
      <c r="N62" s="304"/>
      <c r="O62" s="304"/>
    </row>
    <row r="63" spans="2:15" ht="19.5" customHeight="1" x14ac:dyDescent="0.2">
      <c r="B63" s="305">
        <v>16</v>
      </c>
      <c r="C63" s="310" t="s">
        <v>53</v>
      </c>
      <c r="D63" s="311"/>
      <c r="E63" s="306">
        <v>1000</v>
      </c>
      <c r="F63" s="317"/>
      <c r="G63" s="308"/>
      <c r="H63" s="303"/>
      <c r="I63" s="314"/>
      <c r="J63" s="313"/>
      <c r="K63" s="304"/>
      <c r="L63" s="304"/>
      <c r="M63" s="304"/>
      <c r="N63" s="304"/>
      <c r="O63" s="304"/>
    </row>
    <row r="64" spans="2:15" ht="21" x14ac:dyDescent="0.2">
      <c r="B64" s="305">
        <v>17</v>
      </c>
      <c r="C64" s="310" t="s">
        <v>82</v>
      </c>
      <c r="D64" s="311">
        <v>1992</v>
      </c>
      <c r="E64" s="309"/>
      <c r="F64" s="306">
        <v>101254.32</v>
      </c>
      <c r="G64" s="308">
        <v>58.9</v>
      </c>
      <c r="H64" s="315" t="s">
        <v>301</v>
      </c>
      <c r="I64" s="400" t="s">
        <v>495</v>
      </c>
      <c r="J64" s="313" t="s">
        <v>119</v>
      </c>
      <c r="K64" s="304" t="s">
        <v>103</v>
      </c>
      <c r="L64" s="304"/>
      <c r="M64" s="304" t="s">
        <v>105</v>
      </c>
      <c r="N64" s="304"/>
      <c r="O64" s="304"/>
    </row>
    <row r="65" spans="2:15" ht="21" x14ac:dyDescent="0.2">
      <c r="B65" s="305"/>
      <c r="C65" s="316" t="s">
        <v>166</v>
      </c>
      <c r="D65" s="311">
        <v>2016</v>
      </c>
      <c r="E65" s="306">
        <v>23600</v>
      </c>
      <c r="F65" s="306"/>
      <c r="G65" s="308"/>
      <c r="H65" s="303"/>
      <c r="I65" s="314"/>
      <c r="J65" s="313"/>
      <c r="K65" s="304"/>
      <c r="L65" s="304"/>
      <c r="M65" s="304"/>
      <c r="N65" s="304"/>
      <c r="O65" s="304"/>
    </row>
    <row r="66" spans="2:15" x14ac:dyDescent="0.2">
      <c r="B66" s="305"/>
      <c r="C66" s="316" t="s">
        <v>167</v>
      </c>
      <c r="D66" s="311">
        <v>2018</v>
      </c>
      <c r="E66" s="306">
        <v>28047.5</v>
      </c>
      <c r="F66" s="306"/>
      <c r="G66" s="308"/>
      <c r="H66" s="303"/>
      <c r="I66" s="314"/>
      <c r="J66" s="313"/>
      <c r="K66" s="304"/>
      <c r="L66" s="304"/>
      <c r="M66" s="304"/>
      <c r="N66" s="304"/>
      <c r="O66" s="304"/>
    </row>
    <row r="67" spans="2:15" ht="22.5" customHeight="1" x14ac:dyDescent="0.2">
      <c r="B67" s="305"/>
      <c r="C67" s="316" t="s">
        <v>233</v>
      </c>
      <c r="D67" s="311">
        <v>2019</v>
      </c>
      <c r="E67" s="306">
        <v>82410</v>
      </c>
      <c r="F67" s="306"/>
      <c r="G67" s="308"/>
      <c r="H67" s="303"/>
      <c r="I67" s="314"/>
      <c r="J67" s="313"/>
      <c r="K67" s="304"/>
      <c r="L67" s="304"/>
      <c r="M67" s="304"/>
      <c r="N67" s="304"/>
      <c r="O67" s="304"/>
    </row>
    <row r="68" spans="2:15" ht="27.75" customHeight="1" x14ac:dyDescent="0.2">
      <c r="B68" s="305">
        <v>18</v>
      </c>
      <c r="C68" s="310" t="s">
        <v>50</v>
      </c>
      <c r="D68" s="311"/>
      <c r="E68" s="306">
        <v>16582.68</v>
      </c>
      <c r="F68" s="317"/>
      <c r="G68" s="308"/>
      <c r="H68" s="303"/>
      <c r="I68" s="314"/>
      <c r="J68" s="313"/>
      <c r="K68" s="304"/>
      <c r="L68" s="304"/>
      <c r="M68" s="304"/>
      <c r="N68" s="304"/>
      <c r="O68" s="304"/>
    </row>
    <row r="69" spans="2:15" ht="19.5" customHeight="1" x14ac:dyDescent="0.2">
      <c r="B69" s="305">
        <v>19</v>
      </c>
      <c r="C69" s="310" t="s">
        <v>54</v>
      </c>
      <c r="D69" s="311"/>
      <c r="E69" s="306">
        <v>3000</v>
      </c>
      <c r="F69" s="307"/>
      <c r="G69" s="308"/>
      <c r="H69" s="303"/>
      <c r="I69" s="314"/>
      <c r="J69" s="313"/>
      <c r="K69" s="304"/>
      <c r="L69" s="304"/>
      <c r="M69" s="304"/>
      <c r="N69" s="304"/>
      <c r="O69" s="304"/>
    </row>
    <row r="70" spans="2:15" ht="30" customHeight="1" x14ac:dyDescent="0.2">
      <c r="B70" s="305">
        <v>20</v>
      </c>
      <c r="C70" s="310" t="s">
        <v>59</v>
      </c>
      <c r="D70" s="311">
        <v>2006</v>
      </c>
      <c r="E70" s="306">
        <v>170000</v>
      </c>
      <c r="F70" s="307"/>
      <c r="G70" s="308"/>
      <c r="H70" s="303"/>
      <c r="I70" s="312" t="s">
        <v>114</v>
      </c>
      <c r="J70" s="313"/>
      <c r="K70" s="304"/>
      <c r="L70" s="304"/>
      <c r="M70" s="304"/>
      <c r="N70" s="304"/>
      <c r="O70" s="304"/>
    </row>
    <row r="71" spans="2:15" ht="30" customHeight="1" x14ac:dyDescent="0.2">
      <c r="B71" s="321">
        <v>21</v>
      </c>
      <c r="C71" s="327" t="s">
        <v>234</v>
      </c>
      <c r="D71" s="328"/>
      <c r="E71" s="322"/>
      <c r="F71" s="323"/>
      <c r="G71" s="324"/>
      <c r="H71" s="331" t="s">
        <v>301</v>
      </c>
      <c r="I71" s="330"/>
      <c r="J71" s="285"/>
      <c r="K71" s="337"/>
      <c r="L71" s="337"/>
      <c r="M71" s="337"/>
      <c r="N71" s="337"/>
      <c r="O71" s="337"/>
    </row>
    <row r="72" spans="2:15" ht="30" customHeight="1" x14ac:dyDescent="0.2">
      <c r="B72" s="320"/>
      <c r="C72" s="332" t="s">
        <v>235</v>
      </c>
      <c r="D72" s="328">
        <v>2019</v>
      </c>
      <c r="E72" s="322">
        <v>41208.75</v>
      </c>
      <c r="F72" s="323"/>
      <c r="G72" s="324"/>
      <c r="H72" s="319"/>
      <c r="I72" s="330"/>
      <c r="J72" s="286" t="s">
        <v>236</v>
      </c>
      <c r="K72" s="337"/>
      <c r="L72" s="337"/>
      <c r="M72" s="337"/>
      <c r="N72" s="337"/>
      <c r="O72" s="337"/>
    </row>
    <row r="73" spans="2:15" s="148" customFormat="1" ht="30" customHeight="1" x14ac:dyDescent="0.2">
      <c r="B73" s="320">
        <v>22</v>
      </c>
      <c r="C73" s="326" t="s">
        <v>263</v>
      </c>
      <c r="D73" s="320">
        <v>2008</v>
      </c>
      <c r="E73" s="334">
        <v>59886.22</v>
      </c>
      <c r="F73" s="333"/>
      <c r="G73" s="325"/>
      <c r="H73" s="326"/>
      <c r="I73" s="329" t="s">
        <v>114</v>
      </c>
      <c r="J73" s="286"/>
      <c r="K73" s="337"/>
      <c r="L73" s="337"/>
      <c r="M73" s="337"/>
      <c r="N73" s="337"/>
      <c r="O73" s="337"/>
    </row>
    <row r="74" spans="2:15" s="148" customFormat="1" ht="30" customHeight="1" x14ac:dyDescent="0.2">
      <c r="B74" s="320">
        <v>23</v>
      </c>
      <c r="C74" s="331" t="s">
        <v>306</v>
      </c>
      <c r="D74" s="335" t="s">
        <v>307</v>
      </c>
      <c r="E74" s="334">
        <v>996795.91</v>
      </c>
      <c r="F74" s="333"/>
      <c r="G74" s="325"/>
      <c r="H74" s="326" t="s">
        <v>308</v>
      </c>
      <c r="I74" s="331" t="s">
        <v>309</v>
      </c>
      <c r="J74" s="286"/>
      <c r="K74" s="337"/>
      <c r="L74" s="337"/>
      <c r="M74" s="337"/>
      <c r="N74" s="337"/>
      <c r="O74" s="337"/>
    </row>
    <row r="75" spans="2:15" s="148" customFormat="1" ht="30" customHeight="1" x14ac:dyDescent="0.2">
      <c r="B75" s="384">
        <v>24</v>
      </c>
      <c r="C75" s="331" t="s">
        <v>310</v>
      </c>
      <c r="D75" s="384">
        <v>2020</v>
      </c>
      <c r="E75" s="341">
        <v>5818.5</v>
      </c>
      <c r="F75" s="333"/>
      <c r="G75" s="338"/>
      <c r="H75" s="339"/>
      <c r="I75" s="340"/>
      <c r="J75" s="286"/>
      <c r="K75" s="337"/>
      <c r="L75" s="337"/>
      <c r="M75" s="337"/>
      <c r="N75" s="337"/>
      <c r="O75" s="337"/>
    </row>
    <row r="76" spans="2:15" s="148" customFormat="1" ht="30" customHeight="1" x14ac:dyDescent="0.2">
      <c r="B76" s="384">
        <v>25</v>
      </c>
      <c r="C76" s="331" t="s">
        <v>311</v>
      </c>
      <c r="D76" s="384" t="s">
        <v>312</v>
      </c>
      <c r="E76" s="336"/>
      <c r="F76" s="341">
        <v>47741</v>
      </c>
      <c r="G76" s="338"/>
      <c r="H76" s="339"/>
      <c r="I76" s="340" t="s">
        <v>313</v>
      </c>
      <c r="J76" s="286"/>
      <c r="K76" s="337"/>
      <c r="L76" s="337"/>
      <c r="M76" s="384"/>
      <c r="N76" s="384"/>
      <c r="O76" s="384"/>
    </row>
    <row r="77" spans="2:15" s="318" customFormat="1" ht="51.75" customHeight="1" x14ac:dyDescent="0.2">
      <c r="B77" s="384">
        <v>26</v>
      </c>
      <c r="C77" s="331" t="s">
        <v>452</v>
      </c>
      <c r="D77" s="384" t="s">
        <v>453</v>
      </c>
      <c r="E77" s="341">
        <v>47993.5</v>
      </c>
      <c r="F77" s="341"/>
      <c r="G77" s="338" t="s">
        <v>454</v>
      </c>
      <c r="H77" s="339" t="s">
        <v>95</v>
      </c>
      <c r="I77" s="340" t="s">
        <v>455</v>
      </c>
      <c r="J77" s="340" t="s">
        <v>456</v>
      </c>
      <c r="K77" s="384" t="s">
        <v>107</v>
      </c>
      <c r="L77" s="337"/>
      <c r="M77" s="384"/>
      <c r="N77" s="384"/>
      <c r="O77" s="384"/>
    </row>
    <row r="78" spans="2:15" x14ac:dyDescent="0.2">
      <c r="B78" s="16"/>
      <c r="C78" s="27"/>
      <c r="D78" s="91"/>
      <c r="E78" s="17"/>
      <c r="F78" s="17">
        <f>SUM(E43:F77)</f>
        <v>5827205.3999999994</v>
      </c>
      <c r="G78" s="19"/>
      <c r="H78" s="18"/>
      <c r="I78" s="18"/>
      <c r="J78" s="67"/>
      <c r="K78" s="77"/>
      <c r="L78" s="77"/>
      <c r="M78" s="77"/>
      <c r="N78" s="77"/>
      <c r="O78" s="77"/>
    </row>
    <row r="79" spans="2:15" x14ac:dyDescent="0.2">
      <c r="B79" s="40" t="s">
        <v>38</v>
      </c>
      <c r="C79" s="40" t="s">
        <v>62</v>
      </c>
      <c r="D79" s="59"/>
      <c r="E79" s="41"/>
      <c r="F79" s="34"/>
      <c r="G79" s="59"/>
      <c r="H79" s="40"/>
      <c r="I79" s="40"/>
      <c r="J79" s="68"/>
      <c r="K79" s="23"/>
      <c r="L79" s="23"/>
      <c r="M79" s="23"/>
      <c r="N79" s="23"/>
      <c r="O79" s="23"/>
    </row>
    <row r="80" spans="2:15" s="146" customFormat="1" x14ac:dyDescent="0.2">
      <c r="B80" s="139">
        <v>1</v>
      </c>
      <c r="C80" s="138" t="s">
        <v>450</v>
      </c>
      <c r="D80" s="97"/>
      <c r="E80" s="98"/>
      <c r="F80" s="42"/>
      <c r="G80" s="99"/>
      <c r="H80" s="48"/>
      <c r="I80" s="48"/>
      <c r="J80" s="284" t="s">
        <v>445</v>
      </c>
      <c r="K80" s="139"/>
      <c r="L80" s="139"/>
      <c r="M80" s="139"/>
      <c r="N80" s="139"/>
      <c r="O80" s="139"/>
    </row>
    <row r="81" spans="2:15" x14ac:dyDescent="0.2">
      <c r="B81" s="16"/>
      <c r="C81" s="27"/>
      <c r="D81" s="91"/>
      <c r="E81" s="17"/>
      <c r="F81" s="17"/>
      <c r="G81" s="19"/>
      <c r="H81" s="18"/>
      <c r="I81" s="18"/>
      <c r="J81" s="67"/>
      <c r="K81" s="77"/>
      <c r="L81" s="77"/>
      <c r="M81" s="77"/>
      <c r="N81" s="77"/>
      <c r="O81" s="77"/>
    </row>
    <row r="82" spans="2:15" x14ac:dyDescent="0.2">
      <c r="B82" s="40" t="s">
        <v>64</v>
      </c>
      <c r="C82" s="40" t="s">
        <v>63</v>
      </c>
      <c r="D82" s="59"/>
      <c r="E82" s="41"/>
      <c r="F82" s="34"/>
      <c r="G82" s="59"/>
      <c r="H82" s="40"/>
      <c r="I82" s="40"/>
      <c r="J82" s="68"/>
      <c r="K82" s="23"/>
      <c r="L82" s="23"/>
      <c r="M82" s="23"/>
      <c r="N82" s="23"/>
      <c r="O82" s="23"/>
    </row>
    <row r="83" spans="2:15" ht="15" customHeight="1" x14ac:dyDescent="0.2">
      <c r="B83" s="133">
        <v>1</v>
      </c>
      <c r="C83" s="131"/>
      <c r="D83" s="134"/>
      <c r="E83" s="100"/>
      <c r="F83" s="101"/>
      <c r="G83" s="102"/>
      <c r="H83" s="103"/>
      <c r="I83" s="103"/>
      <c r="J83" s="104"/>
      <c r="K83" s="105"/>
      <c r="L83" s="105"/>
      <c r="M83" s="102"/>
      <c r="N83" s="105"/>
      <c r="O83" s="23"/>
    </row>
    <row r="84" spans="2:15" x14ac:dyDescent="0.2">
      <c r="B84" s="16"/>
      <c r="C84" s="27"/>
      <c r="D84" s="91"/>
      <c r="E84" s="17"/>
      <c r="F84" s="17"/>
      <c r="G84" s="19"/>
      <c r="H84" s="18"/>
      <c r="I84" s="18"/>
      <c r="J84" s="67"/>
      <c r="K84" s="77"/>
      <c r="L84" s="77"/>
      <c r="M84" s="79"/>
      <c r="N84" s="77"/>
      <c r="O84" s="77"/>
    </row>
    <row r="85" spans="2:15" s="146" customFormat="1" x14ac:dyDescent="0.2">
      <c r="B85" s="30" t="s">
        <v>65</v>
      </c>
      <c r="C85" s="30" t="s">
        <v>124</v>
      </c>
      <c r="D85" s="55"/>
      <c r="E85" s="43"/>
      <c r="F85" s="37"/>
      <c r="G85" s="65"/>
      <c r="K85" s="55"/>
      <c r="L85" s="55"/>
      <c r="M85" s="60"/>
      <c r="N85" s="55"/>
      <c r="O85" s="55"/>
    </row>
    <row r="86" spans="2:15" s="146" customFormat="1" x14ac:dyDescent="0.2">
      <c r="B86" s="139">
        <v>1</v>
      </c>
      <c r="C86" s="138"/>
      <c r="D86" s="134"/>
      <c r="E86" s="100"/>
      <c r="F86" s="101"/>
      <c r="G86" s="102"/>
      <c r="H86" s="103"/>
      <c r="I86" s="103"/>
      <c r="J86" s="104"/>
      <c r="K86" s="134"/>
      <c r="L86" s="134"/>
      <c r="M86" s="102"/>
      <c r="N86" s="134"/>
      <c r="O86" s="139"/>
    </row>
    <row r="87" spans="2:15" x14ac:dyDescent="0.2">
      <c r="B87" s="16"/>
      <c r="C87" s="27"/>
      <c r="D87" s="91"/>
      <c r="E87" s="17"/>
      <c r="F87" s="17"/>
      <c r="G87" s="19"/>
      <c r="H87" s="18"/>
      <c r="I87" s="18"/>
      <c r="J87" s="67"/>
      <c r="K87" s="77"/>
      <c r="L87" s="77"/>
      <c r="M87" s="79"/>
      <c r="N87" s="77"/>
      <c r="O87" s="77"/>
    </row>
    <row r="91" spans="2:15" x14ac:dyDescent="0.2">
      <c r="E91" s="36">
        <f>F23+E26+E29+E33+F37+F78+F41</f>
        <v>37236831.710000001</v>
      </c>
      <c r="F91" s="36">
        <f>SUM(F78,F41,F37,E33,E29,E26,F23)</f>
        <v>37236831.710000001</v>
      </c>
    </row>
    <row r="101" spans="1:1" x14ac:dyDescent="0.2">
      <c r="A101" s="441" t="s">
        <v>13</v>
      </c>
    </row>
    <row r="102" spans="1:1" x14ac:dyDescent="0.2">
      <c r="A102" s="441"/>
    </row>
    <row r="103" spans="1:1" x14ac:dyDescent="0.2">
      <c r="A103" s="441"/>
    </row>
  </sheetData>
  <mergeCells count="6">
    <mergeCell ref="N1:O1"/>
    <mergeCell ref="N2:O2"/>
    <mergeCell ref="A101:A103"/>
    <mergeCell ref="B23:D23"/>
    <mergeCell ref="C5:H5"/>
    <mergeCell ref="B3:J3"/>
  </mergeCells>
  <phoneticPr fontId="0" type="noConversion"/>
  <printOptions horizontalCentered="1"/>
  <pageMargins left="0.23622047244094491" right="0.39370078740157483" top="0.27559055118110237" bottom="0.19685039370078741" header="0.70866141732283472" footer="0.43307086614173229"/>
  <pageSetup paperSize="9" scale="43" fitToHeight="2" orientation="landscape" r:id="rId1"/>
  <headerFooter alignWithMargins="0">
    <oddHeader xml:space="preserve">&amp;LZPUB.271.1.2.2021&amp;R&amp;"Arial,Pogrubiony"&amp;12&amp;U
</oddHeader>
  </headerFooter>
  <rowBreaks count="2" manualBreakCount="2">
    <brk id="33" min="1" max="14" man="1"/>
    <brk id="36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Normal="100" zoomScaleSheetLayoutView="100" workbookViewId="0">
      <selection activeCell="C20" sqref="C20"/>
    </sheetView>
  </sheetViews>
  <sheetFormatPr defaultColWidth="9.140625" defaultRowHeight="12.75" x14ac:dyDescent="0.2"/>
  <cols>
    <col min="1" max="1" width="8.5703125" style="50" customWidth="1"/>
    <col min="2" max="2" width="33.7109375" style="50" customWidth="1"/>
    <col min="3" max="3" width="21" style="50" customWidth="1"/>
    <col min="4" max="4" width="19" style="50" customWidth="1"/>
    <col min="5" max="5" width="13.85546875" style="50" customWidth="1"/>
    <col min="6" max="6" width="25.140625" style="50" customWidth="1"/>
    <col min="7" max="16384" width="9.140625" style="50"/>
  </cols>
  <sheetData>
    <row r="1" spans="1:6" x14ac:dyDescent="0.2">
      <c r="C1" s="449" t="s">
        <v>586</v>
      </c>
      <c r="D1" s="449"/>
    </row>
    <row r="3" spans="1:6" ht="41.25" customHeight="1" x14ac:dyDescent="0.2">
      <c r="A3" s="69" t="s">
        <v>5</v>
      </c>
      <c r="B3" s="70" t="s">
        <v>14</v>
      </c>
      <c r="C3" s="70" t="s">
        <v>87</v>
      </c>
      <c r="D3" s="70" t="s">
        <v>15</v>
      </c>
    </row>
    <row r="4" spans="1:6" ht="29.25" customHeight="1" x14ac:dyDescent="0.2">
      <c r="A4" s="451">
        <v>1</v>
      </c>
      <c r="B4" s="158" t="s">
        <v>23</v>
      </c>
      <c r="C4" s="201">
        <f>677541.97+2500</f>
        <v>680041.97</v>
      </c>
      <c r="D4" s="121" t="s">
        <v>86</v>
      </c>
    </row>
    <row r="5" spans="1:6" ht="29.25" customHeight="1" x14ac:dyDescent="0.2">
      <c r="A5" s="451"/>
      <c r="B5" s="372" t="s">
        <v>343</v>
      </c>
      <c r="C5" s="201">
        <v>19741.5</v>
      </c>
      <c r="D5" s="121"/>
    </row>
    <row r="6" spans="1:6" ht="36.75" customHeight="1" x14ac:dyDescent="0.2">
      <c r="A6" s="51">
        <v>2</v>
      </c>
      <c r="B6" s="372" t="s">
        <v>31</v>
      </c>
      <c r="C6" s="371">
        <f>916332.37+2199</f>
        <v>918531.37</v>
      </c>
      <c r="D6" s="371">
        <v>157812.12</v>
      </c>
    </row>
    <row r="7" spans="1:6" ht="33.75" customHeight="1" x14ac:dyDescent="0.2">
      <c r="A7" s="51">
        <v>3</v>
      </c>
      <c r="B7" s="259" t="s">
        <v>36</v>
      </c>
      <c r="C7" s="258">
        <f>467041.42+4657.81</f>
        <v>471699.23</v>
      </c>
      <c r="D7" s="258">
        <v>58575.76</v>
      </c>
      <c r="E7" s="80"/>
      <c r="F7" s="80"/>
    </row>
    <row r="8" spans="1:6" ht="35.25" customHeight="1" x14ac:dyDescent="0.2">
      <c r="A8" s="450">
        <v>4</v>
      </c>
      <c r="B8" s="402" t="s">
        <v>39</v>
      </c>
      <c r="C8" s="344">
        <v>397023.87</v>
      </c>
      <c r="D8" s="121" t="s">
        <v>86</v>
      </c>
    </row>
    <row r="9" spans="1:6" ht="35.25" customHeight="1" x14ac:dyDescent="0.2">
      <c r="A9" s="450"/>
      <c r="B9" s="402" t="s">
        <v>264</v>
      </c>
      <c r="C9" s="343">
        <v>17932.96</v>
      </c>
      <c r="D9" s="121"/>
    </row>
    <row r="10" spans="1:6" ht="29.25" customHeight="1" x14ac:dyDescent="0.2">
      <c r="A10" s="51">
        <v>5</v>
      </c>
      <c r="B10" s="159" t="s">
        <v>62</v>
      </c>
      <c r="C10" s="403">
        <v>47306.78</v>
      </c>
      <c r="D10" s="404">
        <v>231770.85</v>
      </c>
    </row>
    <row r="11" spans="1:6" ht="34.5" customHeight="1" x14ac:dyDescent="0.2">
      <c r="A11" s="51">
        <v>6</v>
      </c>
      <c r="B11" s="159" t="s">
        <v>63</v>
      </c>
      <c r="C11" s="120">
        <v>39949.83</v>
      </c>
      <c r="D11" s="121" t="s">
        <v>86</v>
      </c>
    </row>
    <row r="12" spans="1:6" ht="34.5" customHeight="1" x14ac:dyDescent="0.2">
      <c r="A12" s="51">
        <v>7</v>
      </c>
      <c r="B12" s="159" t="s">
        <v>125</v>
      </c>
      <c r="C12" s="120">
        <v>121864.78</v>
      </c>
      <c r="D12" s="121" t="s">
        <v>86</v>
      </c>
    </row>
    <row r="13" spans="1:6" ht="29.25" customHeight="1" x14ac:dyDescent="0.2">
      <c r="A13" s="71"/>
      <c r="B13" s="69" t="s">
        <v>7</v>
      </c>
      <c r="C13" s="72">
        <f>SUM(C4:C12)</f>
        <v>2714092.2899999996</v>
      </c>
      <c r="D13" s="72">
        <f>SUM(D6:D12)</f>
        <v>448158.73</v>
      </c>
    </row>
    <row r="15" spans="1:6" x14ac:dyDescent="0.2">
      <c r="C15" s="50">
        <f>C13+D13</f>
        <v>3162251.0199999996</v>
      </c>
    </row>
  </sheetData>
  <mergeCells count="3">
    <mergeCell ref="C1:D1"/>
    <mergeCell ref="A8:A9"/>
    <mergeCell ref="A4:A5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FD260"/>
  <sheetViews>
    <sheetView view="pageBreakPreview" zoomScaleNormal="100" zoomScaleSheetLayoutView="100" workbookViewId="0">
      <selection activeCell="D23" sqref="D23"/>
    </sheetView>
  </sheetViews>
  <sheetFormatPr defaultRowHeight="12.75" x14ac:dyDescent="0.2"/>
  <cols>
    <col min="1" max="1" width="5" style="4" customWidth="1"/>
    <col min="2" max="2" width="51.5703125" style="5" customWidth="1"/>
    <col min="3" max="3" width="17.140625" style="4" customWidth="1"/>
    <col min="4" max="4" width="19.85546875" style="8" customWidth="1"/>
    <col min="5" max="5" width="19.5703125" style="2" customWidth="1"/>
    <col min="6" max="6" width="13.140625" style="2" customWidth="1"/>
    <col min="7" max="7" width="15.85546875" style="2" bestFit="1" customWidth="1"/>
    <col min="8" max="8" width="13.85546875" style="2" bestFit="1" customWidth="1"/>
    <col min="9" max="9" width="9.140625" style="2"/>
    <col min="10" max="10" width="13.85546875" style="2" bestFit="1" customWidth="1"/>
    <col min="11" max="16383" width="9.140625" style="2"/>
    <col min="16384" max="16384" width="11.42578125" style="2" bestFit="1" customWidth="1"/>
  </cols>
  <sheetData>
    <row r="1" spans="1:5" x14ac:dyDescent="0.2">
      <c r="A1" s="22"/>
      <c r="D1" s="7" t="s">
        <v>587</v>
      </c>
    </row>
    <row r="2" spans="1:5" x14ac:dyDescent="0.2">
      <c r="A2" s="22"/>
      <c r="D2" s="7" t="s">
        <v>10</v>
      </c>
    </row>
    <row r="3" spans="1:5" x14ac:dyDescent="0.2">
      <c r="A3" s="22"/>
      <c r="D3" s="7"/>
    </row>
    <row r="4" spans="1:5" ht="25.5" x14ac:dyDescent="0.2">
      <c r="A4" s="49" t="s">
        <v>0</v>
      </c>
      <c r="B4" s="49" t="s">
        <v>3</v>
      </c>
      <c r="C4" s="49" t="s">
        <v>4</v>
      </c>
      <c r="D4" s="53" t="s">
        <v>2</v>
      </c>
      <c r="E4" s="21"/>
    </row>
    <row r="5" spans="1:5" x14ac:dyDescent="0.2">
      <c r="A5" s="459" t="s">
        <v>21</v>
      </c>
      <c r="B5" s="459"/>
      <c r="C5" s="459"/>
      <c r="D5" s="459"/>
      <c r="E5" s="3"/>
    </row>
    <row r="6" spans="1:5" s="6" customFormat="1" x14ac:dyDescent="0.2">
      <c r="A6" s="209">
        <v>1</v>
      </c>
      <c r="B6" s="202" t="s">
        <v>126</v>
      </c>
      <c r="C6" s="206">
        <v>2016</v>
      </c>
      <c r="D6" s="207">
        <v>1955.7</v>
      </c>
    </row>
    <row r="7" spans="1:5" s="6" customFormat="1" x14ac:dyDescent="0.2">
      <c r="A7" s="209">
        <v>2</v>
      </c>
      <c r="B7" s="202" t="s">
        <v>127</v>
      </c>
      <c r="C7" s="206">
        <v>2016</v>
      </c>
      <c r="D7" s="207">
        <v>498.15</v>
      </c>
    </row>
    <row r="8" spans="1:5" s="6" customFormat="1" x14ac:dyDescent="0.2">
      <c r="A8" s="209">
        <v>3</v>
      </c>
      <c r="B8" s="202" t="s">
        <v>179</v>
      </c>
      <c r="C8" s="206">
        <v>2019</v>
      </c>
      <c r="D8" s="207">
        <v>525.21</v>
      </c>
    </row>
    <row r="9" spans="1:5" s="6" customFormat="1" x14ac:dyDescent="0.2">
      <c r="A9" s="209">
        <v>4</v>
      </c>
      <c r="B9" s="202" t="s">
        <v>180</v>
      </c>
      <c r="C9" s="206">
        <v>2019</v>
      </c>
      <c r="D9" s="207">
        <v>3418.17</v>
      </c>
    </row>
    <row r="10" spans="1:5" s="6" customFormat="1" x14ac:dyDescent="0.2">
      <c r="A10" s="209">
        <v>5</v>
      </c>
      <c r="B10" s="202" t="s">
        <v>181</v>
      </c>
      <c r="C10" s="206">
        <v>2019</v>
      </c>
      <c r="D10" s="207">
        <v>1044.27</v>
      </c>
    </row>
    <row r="11" spans="1:5" s="6" customFormat="1" x14ac:dyDescent="0.2">
      <c r="A11" s="209">
        <v>6</v>
      </c>
      <c r="B11" s="202" t="s">
        <v>182</v>
      </c>
      <c r="C11" s="206">
        <v>2019</v>
      </c>
      <c r="D11" s="207">
        <v>747.36</v>
      </c>
    </row>
    <row r="12" spans="1:5" s="6" customFormat="1" x14ac:dyDescent="0.2">
      <c r="A12" s="209">
        <v>7</v>
      </c>
      <c r="B12" s="202" t="s">
        <v>183</v>
      </c>
      <c r="C12" s="206">
        <v>2019</v>
      </c>
      <c r="D12" s="207">
        <v>250</v>
      </c>
    </row>
    <row r="13" spans="1:5" s="6" customFormat="1" x14ac:dyDescent="0.2">
      <c r="A13" s="209">
        <v>8</v>
      </c>
      <c r="B13" s="202" t="s">
        <v>184</v>
      </c>
      <c r="C13" s="206">
        <v>2019</v>
      </c>
      <c r="D13" s="207">
        <v>759.1</v>
      </c>
    </row>
    <row r="14" spans="1:5" s="6" customFormat="1" x14ac:dyDescent="0.2">
      <c r="A14" s="209">
        <v>9</v>
      </c>
      <c r="B14" s="202" t="s">
        <v>185</v>
      </c>
      <c r="C14" s="206">
        <v>2019</v>
      </c>
      <c r="D14" s="207">
        <v>219</v>
      </c>
    </row>
    <row r="15" spans="1:5" s="6" customFormat="1" x14ac:dyDescent="0.2">
      <c r="A15" s="209">
        <v>10</v>
      </c>
      <c r="B15" s="202" t="s">
        <v>186</v>
      </c>
      <c r="C15" s="206">
        <v>2019</v>
      </c>
      <c r="D15" s="207">
        <v>885.6</v>
      </c>
    </row>
    <row r="16" spans="1:5" s="6" customFormat="1" x14ac:dyDescent="0.2">
      <c r="A16" s="209">
        <v>11</v>
      </c>
      <c r="B16" s="202" t="s">
        <v>187</v>
      </c>
      <c r="C16" s="206">
        <v>2019</v>
      </c>
      <c r="D16" s="207">
        <v>500</v>
      </c>
    </row>
    <row r="17" spans="1:4" s="6" customFormat="1" x14ac:dyDescent="0.2">
      <c r="A17" s="209">
        <v>12</v>
      </c>
      <c r="B17" s="202" t="s">
        <v>182</v>
      </c>
      <c r="C17" s="206">
        <v>2019</v>
      </c>
      <c r="D17" s="207">
        <v>744.2</v>
      </c>
    </row>
    <row r="18" spans="1:4" s="6" customFormat="1" x14ac:dyDescent="0.2">
      <c r="A18" s="209">
        <v>13</v>
      </c>
      <c r="B18" s="202" t="s">
        <v>187</v>
      </c>
      <c r="C18" s="206">
        <v>2019</v>
      </c>
      <c r="D18" s="207">
        <v>524.6</v>
      </c>
    </row>
    <row r="19" spans="1:4" s="6" customFormat="1" x14ac:dyDescent="0.2">
      <c r="A19" s="209">
        <v>14</v>
      </c>
      <c r="B19" s="202" t="s">
        <v>188</v>
      </c>
      <c r="C19" s="206">
        <v>2019</v>
      </c>
      <c r="D19" s="207">
        <v>433.1</v>
      </c>
    </row>
    <row r="20" spans="1:4" s="6" customFormat="1" x14ac:dyDescent="0.2">
      <c r="A20" s="209">
        <v>15</v>
      </c>
      <c r="B20" s="202" t="s">
        <v>184</v>
      </c>
      <c r="C20" s="206">
        <v>2019</v>
      </c>
      <c r="D20" s="207">
        <v>899.14</v>
      </c>
    </row>
    <row r="21" spans="1:4" s="6" customFormat="1" x14ac:dyDescent="0.2">
      <c r="A21" s="209">
        <v>16</v>
      </c>
      <c r="B21" s="202" t="s">
        <v>189</v>
      </c>
      <c r="C21" s="206">
        <v>2019</v>
      </c>
      <c r="D21" s="207">
        <v>4723.2</v>
      </c>
    </row>
    <row r="22" spans="1:4" s="6" customFormat="1" x14ac:dyDescent="0.2">
      <c r="A22" s="209">
        <v>17</v>
      </c>
      <c r="B22" s="202" t="s">
        <v>190</v>
      </c>
      <c r="C22" s="206">
        <v>2019</v>
      </c>
      <c r="D22" s="207">
        <v>6656</v>
      </c>
    </row>
    <row r="23" spans="1:4" s="6" customFormat="1" x14ac:dyDescent="0.2">
      <c r="A23" s="209">
        <v>18</v>
      </c>
      <c r="B23" s="202" t="s">
        <v>191</v>
      </c>
      <c r="C23" s="206">
        <v>2019</v>
      </c>
      <c r="D23" s="207">
        <v>2499</v>
      </c>
    </row>
    <row r="24" spans="1:4" s="6" customFormat="1" x14ac:dyDescent="0.2">
      <c r="A24" s="209">
        <v>19</v>
      </c>
      <c r="B24" s="202" t="s">
        <v>191</v>
      </c>
      <c r="C24" s="206">
        <v>2019</v>
      </c>
      <c r="D24" s="207">
        <v>1870.01</v>
      </c>
    </row>
    <row r="25" spans="1:4" s="6" customFormat="1" x14ac:dyDescent="0.2">
      <c r="A25" s="209">
        <v>20</v>
      </c>
      <c r="B25" s="202" t="s">
        <v>191</v>
      </c>
      <c r="C25" s="206">
        <v>2019</v>
      </c>
      <c r="D25" s="207">
        <v>2000</v>
      </c>
    </row>
    <row r="26" spans="1:4" s="6" customFormat="1" x14ac:dyDescent="0.2">
      <c r="A26" s="209">
        <v>21</v>
      </c>
      <c r="B26" s="202" t="s">
        <v>192</v>
      </c>
      <c r="C26" s="206">
        <v>2019</v>
      </c>
      <c r="D26" s="207">
        <v>3676.47</v>
      </c>
    </row>
    <row r="27" spans="1:4" s="6" customFormat="1" x14ac:dyDescent="0.2">
      <c r="A27" s="209">
        <v>22</v>
      </c>
      <c r="B27" s="202" t="s">
        <v>193</v>
      </c>
      <c r="C27" s="206">
        <v>2019</v>
      </c>
      <c r="D27" s="207">
        <v>570.72</v>
      </c>
    </row>
    <row r="28" spans="1:4" s="6" customFormat="1" x14ac:dyDescent="0.2">
      <c r="A28" s="209">
        <v>23</v>
      </c>
      <c r="B28" s="202" t="s">
        <v>194</v>
      </c>
      <c r="C28" s="206">
        <v>2019</v>
      </c>
      <c r="D28" s="207">
        <v>638.37</v>
      </c>
    </row>
    <row r="29" spans="1:4" s="6" customFormat="1" x14ac:dyDescent="0.2">
      <c r="A29" s="209">
        <v>24</v>
      </c>
      <c r="B29" s="202" t="s">
        <v>195</v>
      </c>
      <c r="C29" s="206">
        <v>2019</v>
      </c>
      <c r="D29" s="207">
        <v>22755</v>
      </c>
    </row>
    <row r="30" spans="1:4" s="6" customFormat="1" x14ac:dyDescent="0.2">
      <c r="A30" s="209">
        <v>25</v>
      </c>
      <c r="B30" s="202" t="s">
        <v>196</v>
      </c>
      <c r="C30" s="206">
        <v>2019</v>
      </c>
      <c r="D30" s="207">
        <v>42914.7</v>
      </c>
    </row>
    <row r="31" spans="1:4" s="6" customFormat="1" x14ac:dyDescent="0.2">
      <c r="A31" s="209">
        <v>26</v>
      </c>
      <c r="B31" s="202" t="s">
        <v>197</v>
      </c>
      <c r="C31" s="206">
        <v>2019</v>
      </c>
      <c r="D31" s="207">
        <v>1817.94</v>
      </c>
    </row>
    <row r="32" spans="1:4" s="6" customFormat="1" x14ac:dyDescent="0.2">
      <c r="A32" s="209">
        <v>27</v>
      </c>
      <c r="B32" s="202" t="s">
        <v>198</v>
      </c>
      <c r="C32" s="206">
        <v>2019</v>
      </c>
      <c r="D32" s="207">
        <v>13000</v>
      </c>
    </row>
    <row r="33" spans="1:4" s="6" customFormat="1" x14ac:dyDescent="0.2">
      <c r="A33" s="209">
        <v>28</v>
      </c>
      <c r="B33" s="202" t="s">
        <v>199</v>
      </c>
      <c r="C33" s="206">
        <v>2019</v>
      </c>
      <c r="D33" s="207">
        <v>9729.2999999999993</v>
      </c>
    </row>
    <row r="34" spans="1:4" s="6" customFormat="1" x14ac:dyDescent="0.2">
      <c r="A34" s="209">
        <v>29</v>
      </c>
      <c r="B34" s="202" t="s">
        <v>200</v>
      </c>
      <c r="C34" s="206">
        <v>2019</v>
      </c>
      <c r="D34" s="207">
        <v>7127</v>
      </c>
    </row>
    <row r="35" spans="1:4" s="6" customFormat="1" x14ac:dyDescent="0.2">
      <c r="A35" s="208">
        <v>30</v>
      </c>
      <c r="B35" s="213" t="s">
        <v>201</v>
      </c>
      <c r="C35" s="214">
        <v>2019</v>
      </c>
      <c r="D35" s="215">
        <v>31000</v>
      </c>
    </row>
    <row r="36" spans="1:4" s="151" customFormat="1" ht="15" x14ac:dyDescent="0.2">
      <c r="A36" s="211">
        <v>31</v>
      </c>
      <c r="B36" s="210" t="s">
        <v>340</v>
      </c>
      <c r="C36" s="211">
        <v>2020</v>
      </c>
      <c r="D36" s="212">
        <v>716</v>
      </c>
    </row>
    <row r="37" spans="1:4" s="151" customFormat="1" ht="15" x14ac:dyDescent="0.2">
      <c r="A37" s="211">
        <v>32</v>
      </c>
      <c r="B37" s="210" t="s">
        <v>341</v>
      </c>
      <c r="C37" s="211">
        <v>2020</v>
      </c>
      <c r="D37" s="212">
        <v>1107</v>
      </c>
    </row>
    <row r="38" spans="1:4" s="151" customFormat="1" ht="15" x14ac:dyDescent="0.2">
      <c r="A38" s="211">
        <v>33</v>
      </c>
      <c r="B38" s="210" t="s">
        <v>342</v>
      </c>
      <c r="C38" s="211">
        <v>2020</v>
      </c>
      <c r="D38" s="212">
        <v>1560</v>
      </c>
    </row>
    <row r="39" spans="1:4" s="151" customFormat="1" ht="15" x14ac:dyDescent="0.2">
      <c r="A39" s="211">
        <v>34</v>
      </c>
      <c r="B39" s="204" t="s">
        <v>143</v>
      </c>
      <c r="C39" s="203">
        <v>2017</v>
      </c>
      <c r="D39" s="205">
        <v>447.72</v>
      </c>
    </row>
    <row r="40" spans="1:4" s="151" customFormat="1" ht="15" x14ac:dyDescent="0.2">
      <c r="A40" s="211">
        <v>35</v>
      </c>
      <c r="B40" s="204" t="s">
        <v>143</v>
      </c>
      <c r="C40" s="203">
        <v>2018</v>
      </c>
      <c r="D40" s="205">
        <v>492</v>
      </c>
    </row>
    <row r="41" spans="1:4" s="151" customFormat="1" ht="15" x14ac:dyDescent="0.2">
      <c r="A41" s="211">
        <v>36</v>
      </c>
      <c r="B41" s="210" t="s">
        <v>333</v>
      </c>
      <c r="C41" s="211">
        <v>2020</v>
      </c>
      <c r="D41" s="212">
        <v>325.95</v>
      </c>
    </row>
    <row r="42" spans="1:4" s="151" customFormat="1" ht="15" x14ac:dyDescent="0.2">
      <c r="A42" s="211">
        <v>37</v>
      </c>
      <c r="B42" s="210" t="s">
        <v>334</v>
      </c>
      <c r="C42" s="211">
        <v>2020</v>
      </c>
      <c r="D42" s="212">
        <v>266.91000000000003</v>
      </c>
    </row>
    <row r="43" spans="1:4" s="151" customFormat="1" ht="15" x14ac:dyDescent="0.2">
      <c r="A43" s="211">
        <v>38</v>
      </c>
      <c r="B43" s="210" t="s">
        <v>335</v>
      </c>
      <c r="C43" s="211">
        <v>2020</v>
      </c>
      <c r="D43" s="212">
        <v>441.57</v>
      </c>
    </row>
    <row r="44" spans="1:4" s="151" customFormat="1" ht="15" x14ac:dyDescent="0.2">
      <c r="A44" s="211">
        <v>39</v>
      </c>
      <c r="B44" s="210" t="s">
        <v>336</v>
      </c>
      <c r="C44" s="211">
        <v>2020</v>
      </c>
      <c r="D44" s="212">
        <v>476.01</v>
      </c>
    </row>
    <row r="45" spans="1:4" s="151" customFormat="1" ht="15" x14ac:dyDescent="0.2">
      <c r="A45" s="211">
        <v>40</v>
      </c>
      <c r="B45" s="210" t="s">
        <v>337</v>
      </c>
      <c r="C45" s="211">
        <v>2020</v>
      </c>
      <c r="D45" s="212">
        <v>541.20000000000005</v>
      </c>
    </row>
    <row r="46" spans="1:4" s="151" customFormat="1" ht="15" x14ac:dyDescent="0.2">
      <c r="A46" s="211">
        <v>41</v>
      </c>
      <c r="B46" s="210" t="s">
        <v>338</v>
      </c>
      <c r="C46" s="211">
        <v>2020</v>
      </c>
      <c r="D46" s="212">
        <v>1131.5999999999999</v>
      </c>
    </row>
    <row r="47" spans="1:4" s="151" customFormat="1" ht="15" x14ac:dyDescent="0.2">
      <c r="A47" s="211">
        <v>42</v>
      </c>
      <c r="B47" s="210" t="s">
        <v>339</v>
      </c>
      <c r="C47" s="211">
        <v>2020</v>
      </c>
      <c r="D47" s="212">
        <v>243.54</v>
      </c>
    </row>
    <row r="48" spans="1:4" s="160" customFormat="1" ht="15" x14ac:dyDescent="0.2">
      <c r="A48" s="217">
        <v>43</v>
      </c>
      <c r="B48" s="216" t="s">
        <v>345</v>
      </c>
      <c r="C48" s="217">
        <v>2021</v>
      </c>
      <c r="D48" s="218">
        <v>12115.5</v>
      </c>
    </row>
    <row r="49" spans="1:8" s="160" customFormat="1" ht="15" x14ac:dyDescent="0.2">
      <c r="A49" s="217">
        <v>44</v>
      </c>
      <c r="B49" s="216" t="s">
        <v>346</v>
      </c>
      <c r="C49" s="217">
        <v>2021</v>
      </c>
      <c r="D49" s="218">
        <v>9686.25</v>
      </c>
    </row>
    <row r="50" spans="1:8" s="160" customFormat="1" ht="15" x14ac:dyDescent="0.2">
      <c r="A50" s="217">
        <v>45</v>
      </c>
      <c r="B50" s="216" t="s">
        <v>347</v>
      </c>
      <c r="C50" s="217">
        <v>2021</v>
      </c>
      <c r="D50" s="218">
        <v>266.91000000000003</v>
      </c>
    </row>
    <row r="51" spans="1:8" s="160" customFormat="1" ht="15" x14ac:dyDescent="0.2">
      <c r="A51" s="217">
        <v>46</v>
      </c>
      <c r="B51" s="216" t="s">
        <v>348</v>
      </c>
      <c r="C51" s="217">
        <v>2021</v>
      </c>
      <c r="D51" s="218">
        <v>907.74</v>
      </c>
    </row>
    <row r="52" spans="1:8" s="160" customFormat="1" ht="15" x14ac:dyDescent="0.2">
      <c r="A52" s="217">
        <v>47</v>
      </c>
      <c r="B52" s="216" t="s">
        <v>349</v>
      </c>
      <c r="C52" s="217">
        <v>2021</v>
      </c>
      <c r="D52" s="218">
        <v>178.35</v>
      </c>
    </row>
    <row r="53" spans="1:8" s="160" customFormat="1" ht="15" x14ac:dyDescent="0.2">
      <c r="A53" s="217">
        <v>48</v>
      </c>
      <c r="B53" s="216" t="s">
        <v>350</v>
      </c>
      <c r="C53" s="217">
        <v>2021</v>
      </c>
      <c r="D53" s="218">
        <v>3321</v>
      </c>
    </row>
    <row r="54" spans="1:8" s="160" customFormat="1" ht="15" x14ac:dyDescent="0.2">
      <c r="A54" s="217">
        <v>49</v>
      </c>
      <c r="B54" s="216" t="s">
        <v>351</v>
      </c>
      <c r="C54" s="217">
        <v>2021</v>
      </c>
      <c r="D54" s="218">
        <v>5003.6400000000003</v>
      </c>
    </row>
    <row r="55" spans="1:8" s="160" customFormat="1" ht="15" x14ac:dyDescent="0.2">
      <c r="A55" s="217">
        <v>50</v>
      </c>
      <c r="B55" s="216" t="s">
        <v>352</v>
      </c>
      <c r="C55" s="217">
        <v>2021</v>
      </c>
      <c r="D55" s="218">
        <v>54835.86</v>
      </c>
    </row>
    <row r="56" spans="1:8" s="160" customFormat="1" ht="15" x14ac:dyDescent="0.2">
      <c r="A56" s="217">
        <v>51</v>
      </c>
      <c r="B56" s="216" t="s">
        <v>353</v>
      </c>
      <c r="C56" s="217">
        <v>2021</v>
      </c>
      <c r="D56" s="218">
        <v>3792.09</v>
      </c>
    </row>
    <row r="57" spans="1:8" s="160" customFormat="1" ht="15" x14ac:dyDescent="0.2">
      <c r="A57" s="217">
        <v>52</v>
      </c>
      <c r="B57" s="216" t="s">
        <v>354</v>
      </c>
      <c r="C57" s="217">
        <v>2021</v>
      </c>
      <c r="D57" s="218">
        <v>19175.7</v>
      </c>
    </row>
    <row r="58" spans="1:8" ht="15" x14ac:dyDescent="0.2">
      <c r="A58" s="460" t="s">
        <v>7</v>
      </c>
      <c r="B58" s="460"/>
      <c r="C58" s="460"/>
      <c r="D58" s="119">
        <f>SUM(D6:D57)</f>
        <v>281413.85000000009</v>
      </c>
      <c r="F58" s="33"/>
      <c r="H58" s="12">
        <f>D58+D106+D122+D144+D147+D156+D188+D211+D234+D238+D241+D245+D260</f>
        <v>1040432.5000000002</v>
      </c>
    </row>
    <row r="59" spans="1:8" ht="12.75" customHeight="1" x14ac:dyDescent="0.2">
      <c r="A59" s="461" t="s">
        <v>57</v>
      </c>
      <c r="B59" s="462"/>
      <c r="C59" s="462"/>
      <c r="D59" s="462"/>
      <c r="E59" s="3"/>
    </row>
    <row r="60" spans="1:8" s="6" customFormat="1" x14ac:dyDescent="0.2">
      <c r="A60" s="386">
        <v>1</v>
      </c>
      <c r="B60" s="383" t="s">
        <v>130</v>
      </c>
      <c r="C60" s="386">
        <v>2016</v>
      </c>
      <c r="D60" s="387">
        <v>2177.31</v>
      </c>
    </row>
    <row r="61" spans="1:8" s="6" customFormat="1" ht="13.5" customHeight="1" x14ac:dyDescent="0.2">
      <c r="A61" s="386">
        <v>2</v>
      </c>
      <c r="B61" s="383" t="s">
        <v>131</v>
      </c>
      <c r="C61" s="386">
        <v>2016</v>
      </c>
      <c r="D61" s="387">
        <v>5350</v>
      </c>
    </row>
    <row r="62" spans="1:8" s="6" customFormat="1" x14ac:dyDescent="0.2">
      <c r="A62" s="386">
        <v>3</v>
      </c>
      <c r="B62" s="383" t="s">
        <v>132</v>
      </c>
      <c r="C62" s="386">
        <v>2016</v>
      </c>
      <c r="D62" s="387">
        <v>500</v>
      </c>
    </row>
    <row r="63" spans="1:8" s="6" customFormat="1" x14ac:dyDescent="0.2">
      <c r="A63" s="386">
        <v>4</v>
      </c>
      <c r="B63" s="383" t="s">
        <v>132</v>
      </c>
      <c r="C63" s="386">
        <v>2016</v>
      </c>
      <c r="D63" s="387">
        <v>199</v>
      </c>
    </row>
    <row r="64" spans="1:8" s="6" customFormat="1" x14ac:dyDescent="0.2">
      <c r="A64" s="386">
        <v>5</v>
      </c>
      <c r="B64" s="383" t="s">
        <v>218</v>
      </c>
      <c r="C64" s="386">
        <v>2016</v>
      </c>
      <c r="D64" s="387">
        <v>3746.97</v>
      </c>
    </row>
    <row r="65" spans="1:4" s="6" customFormat="1" x14ac:dyDescent="0.2">
      <c r="A65" s="386">
        <v>6</v>
      </c>
      <c r="B65" s="383" t="s">
        <v>271</v>
      </c>
      <c r="C65" s="386">
        <v>2016</v>
      </c>
      <c r="D65" s="387">
        <v>1980</v>
      </c>
    </row>
    <row r="66" spans="1:4" s="6" customFormat="1" x14ac:dyDescent="0.2">
      <c r="A66" s="386">
        <v>7</v>
      </c>
      <c r="B66" s="383" t="s">
        <v>145</v>
      </c>
      <c r="C66" s="386">
        <v>2017</v>
      </c>
      <c r="D66" s="387">
        <v>1299</v>
      </c>
    </row>
    <row r="67" spans="1:4" s="6" customFormat="1" x14ac:dyDescent="0.2">
      <c r="A67" s="386">
        <v>8</v>
      </c>
      <c r="B67" s="383" t="s">
        <v>146</v>
      </c>
      <c r="C67" s="386">
        <v>2017</v>
      </c>
      <c r="D67" s="387">
        <v>999</v>
      </c>
    </row>
    <row r="68" spans="1:4" s="6" customFormat="1" x14ac:dyDescent="0.2">
      <c r="A68" s="386">
        <v>9</v>
      </c>
      <c r="B68" s="383" t="s">
        <v>147</v>
      </c>
      <c r="C68" s="386">
        <v>2017</v>
      </c>
      <c r="D68" s="387">
        <v>229</v>
      </c>
    </row>
    <row r="69" spans="1:4" s="6" customFormat="1" ht="25.5" x14ac:dyDescent="0.2">
      <c r="A69" s="386">
        <v>10</v>
      </c>
      <c r="B69" s="383" t="s">
        <v>148</v>
      </c>
      <c r="C69" s="386">
        <v>2017</v>
      </c>
      <c r="D69" s="387">
        <v>17500</v>
      </c>
    </row>
    <row r="70" spans="1:4" s="6" customFormat="1" x14ac:dyDescent="0.2">
      <c r="A70" s="386">
        <v>11</v>
      </c>
      <c r="B70" s="383" t="s">
        <v>149</v>
      </c>
      <c r="C70" s="386">
        <v>2017</v>
      </c>
      <c r="D70" s="387">
        <v>495</v>
      </c>
    </row>
    <row r="71" spans="1:4" s="6" customFormat="1" x14ac:dyDescent="0.2">
      <c r="A71" s="386">
        <v>12</v>
      </c>
      <c r="B71" s="383" t="s">
        <v>150</v>
      </c>
      <c r="C71" s="386">
        <v>2017</v>
      </c>
      <c r="D71" s="387">
        <v>5500</v>
      </c>
    </row>
    <row r="72" spans="1:4" s="6" customFormat="1" x14ac:dyDescent="0.2">
      <c r="A72" s="386">
        <v>13</v>
      </c>
      <c r="B72" s="383" t="s">
        <v>205</v>
      </c>
      <c r="C72" s="386">
        <v>2019</v>
      </c>
      <c r="D72" s="387">
        <v>17712</v>
      </c>
    </row>
    <row r="73" spans="1:4" s="6" customFormat="1" x14ac:dyDescent="0.2">
      <c r="A73" s="386">
        <v>14</v>
      </c>
      <c r="B73" s="383" t="s">
        <v>206</v>
      </c>
      <c r="C73" s="386">
        <v>2018</v>
      </c>
      <c r="D73" s="387">
        <v>5996.25</v>
      </c>
    </row>
    <row r="74" spans="1:4" s="6" customFormat="1" x14ac:dyDescent="0.2">
      <c r="A74" s="386">
        <v>15</v>
      </c>
      <c r="B74" s="383" t="s">
        <v>272</v>
      </c>
      <c r="C74" s="386">
        <v>2018</v>
      </c>
      <c r="D74" s="387">
        <v>1674</v>
      </c>
    </row>
    <row r="75" spans="1:4" s="6" customFormat="1" x14ac:dyDescent="0.2">
      <c r="A75" s="386">
        <v>16</v>
      </c>
      <c r="B75" s="383" t="s">
        <v>273</v>
      </c>
      <c r="C75" s="386">
        <v>2018</v>
      </c>
      <c r="D75" s="387">
        <v>1599</v>
      </c>
    </row>
    <row r="76" spans="1:4" s="6" customFormat="1" x14ac:dyDescent="0.2">
      <c r="A76" s="386">
        <v>17</v>
      </c>
      <c r="B76" s="383" t="s">
        <v>274</v>
      </c>
      <c r="C76" s="386">
        <v>2018</v>
      </c>
      <c r="D76" s="387">
        <v>609</v>
      </c>
    </row>
    <row r="77" spans="1:4" s="6" customFormat="1" x14ac:dyDescent="0.2">
      <c r="A77" s="386">
        <v>18</v>
      </c>
      <c r="B77" s="383" t="s">
        <v>275</v>
      </c>
      <c r="C77" s="386">
        <v>2018</v>
      </c>
      <c r="D77" s="387">
        <v>644</v>
      </c>
    </row>
    <row r="78" spans="1:4" s="6" customFormat="1" x14ac:dyDescent="0.2">
      <c r="A78" s="386">
        <v>19</v>
      </c>
      <c r="B78" s="383" t="s">
        <v>276</v>
      </c>
      <c r="C78" s="386">
        <v>2019</v>
      </c>
      <c r="D78" s="387">
        <v>749.99</v>
      </c>
    </row>
    <row r="79" spans="1:4" s="6" customFormat="1" x14ac:dyDescent="0.2">
      <c r="A79" s="386">
        <v>20</v>
      </c>
      <c r="B79" s="383" t="s">
        <v>277</v>
      </c>
      <c r="C79" s="386">
        <v>2019</v>
      </c>
      <c r="D79" s="387">
        <v>1999</v>
      </c>
    </row>
    <row r="80" spans="1:4" s="6" customFormat="1" x14ac:dyDescent="0.2">
      <c r="A80" s="386">
        <v>21</v>
      </c>
      <c r="B80" s="383" t="s">
        <v>278</v>
      </c>
      <c r="C80" s="386">
        <v>2019</v>
      </c>
      <c r="D80" s="387">
        <v>2460</v>
      </c>
    </row>
    <row r="81" spans="1:4" s="6" customFormat="1" x14ac:dyDescent="0.2">
      <c r="A81" s="386">
        <v>22</v>
      </c>
      <c r="B81" s="383" t="s">
        <v>279</v>
      </c>
      <c r="C81" s="386">
        <v>2019</v>
      </c>
      <c r="D81" s="387">
        <v>1230</v>
      </c>
    </row>
    <row r="82" spans="1:4" s="6" customFormat="1" x14ac:dyDescent="0.2">
      <c r="A82" s="386">
        <v>23</v>
      </c>
      <c r="B82" s="383" t="s">
        <v>280</v>
      </c>
      <c r="C82" s="386">
        <v>2019</v>
      </c>
      <c r="D82" s="387">
        <v>1480.25</v>
      </c>
    </row>
    <row r="83" spans="1:4" s="6" customFormat="1" x14ac:dyDescent="0.2">
      <c r="A83" s="386">
        <v>24</v>
      </c>
      <c r="B83" s="383" t="s">
        <v>281</v>
      </c>
      <c r="C83" s="386">
        <v>2019</v>
      </c>
      <c r="D83" s="387">
        <v>2440</v>
      </c>
    </row>
    <row r="84" spans="1:4" s="151" customFormat="1" x14ac:dyDescent="0.2">
      <c r="A84" s="386">
        <v>25</v>
      </c>
      <c r="B84" s="383" t="s">
        <v>207</v>
      </c>
      <c r="C84" s="386">
        <v>2019</v>
      </c>
      <c r="D84" s="387">
        <v>9300</v>
      </c>
    </row>
    <row r="85" spans="1:4" s="151" customFormat="1" x14ac:dyDescent="0.2">
      <c r="A85" s="386">
        <v>26</v>
      </c>
      <c r="B85" s="383" t="s">
        <v>208</v>
      </c>
      <c r="C85" s="386">
        <v>2019</v>
      </c>
      <c r="D85" s="387">
        <v>15375</v>
      </c>
    </row>
    <row r="86" spans="1:4" s="151" customFormat="1" x14ac:dyDescent="0.2">
      <c r="A86" s="386">
        <v>27</v>
      </c>
      <c r="B86" s="383" t="s">
        <v>209</v>
      </c>
      <c r="C86" s="386">
        <v>2019</v>
      </c>
      <c r="D86" s="387">
        <v>12300</v>
      </c>
    </row>
    <row r="87" spans="1:4" s="151" customFormat="1" x14ac:dyDescent="0.2">
      <c r="A87" s="386">
        <v>28</v>
      </c>
      <c r="B87" s="383" t="s">
        <v>210</v>
      </c>
      <c r="C87" s="386">
        <v>2019</v>
      </c>
      <c r="D87" s="387">
        <v>13776</v>
      </c>
    </row>
    <row r="88" spans="1:4" s="151" customFormat="1" x14ac:dyDescent="0.2">
      <c r="A88" s="386">
        <v>29</v>
      </c>
      <c r="B88" s="383" t="s">
        <v>211</v>
      </c>
      <c r="C88" s="386">
        <v>2019</v>
      </c>
      <c r="D88" s="387">
        <v>7380</v>
      </c>
    </row>
    <row r="89" spans="1:4" s="151" customFormat="1" x14ac:dyDescent="0.2">
      <c r="A89" s="386">
        <v>30</v>
      </c>
      <c r="B89" s="383" t="s">
        <v>212</v>
      </c>
      <c r="C89" s="386">
        <v>2019</v>
      </c>
      <c r="D89" s="387">
        <v>12300</v>
      </c>
    </row>
    <row r="90" spans="1:4" s="151" customFormat="1" x14ac:dyDescent="0.2">
      <c r="A90" s="386">
        <v>31</v>
      </c>
      <c r="B90" s="383" t="s">
        <v>213</v>
      </c>
      <c r="C90" s="386">
        <v>2019</v>
      </c>
      <c r="D90" s="387">
        <v>3813</v>
      </c>
    </row>
    <row r="91" spans="1:4" s="151" customFormat="1" x14ac:dyDescent="0.2">
      <c r="A91" s="386">
        <v>32</v>
      </c>
      <c r="B91" s="383" t="s">
        <v>214</v>
      </c>
      <c r="C91" s="386">
        <v>2019</v>
      </c>
      <c r="D91" s="387">
        <v>11070</v>
      </c>
    </row>
    <row r="92" spans="1:4" s="151" customFormat="1" x14ac:dyDescent="0.2">
      <c r="A92" s="386">
        <v>33</v>
      </c>
      <c r="B92" s="385" t="s">
        <v>215</v>
      </c>
      <c r="C92" s="388">
        <v>2019</v>
      </c>
      <c r="D92" s="389">
        <v>1968</v>
      </c>
    </row>
    <row r="93" spans="1:4" s="151" customFormat="1" x14ac:dyDescent="0.2">
      <c r="A93" s="386">
        <v>34</v>
      </c>
      <c r="B93" s="383" t="s">
        <v>216</v>
      </c>
      <c r="C93" s="386">
        <v>2019</v>
      </c>
      <c r="D93" s="387">
        <v>15892</v>
      </c>
    </row>
    <row r="94" spans="1:4" s="151" customFormat="1" x14ac:dyDescent="0.2">
      <c r="A94" s="386">
        <v>35</v>
      </c>
      <c r="B94" s="383" t="s">
        <v>217</v>
      </c>
      <c r="C94" s="386">
        <v>2019</v>
      </c>
      <c r="D94" s="387">
        <v>16573.830000000002</v>
      </c>
    </row>
    <row r="95" spans="1:4" s="151" customFormat="1" x14ac:dyDescent="0.2">
      <c r="A95" s="386">
        <v>36</v>
      </c>
      <c r="B95" s="385" t="s">
        <v>282</v>
      </c>
      <c r="C95" s="386">
        <v>2020</v>
      </c>
      <c r="D95" s="401">
        <v>258.3</v>
      </c>
    </row>
    <row r="96" spans="1:4" s="151" customFormat="1" x14ac:dyDescent="0.2">
      <c r="A96" s="386">
        <v>37</v>
      </c>
      <c r="B96" s="383" t="s">
        <v>283</v>
      </c>
      <c r="C96" s="386">
        <v>2020</v>
      </c>
      <c r="D96" s="387">
        <v>3400</v>
      </c>
    </row>
    <row r="97" spans="1:8" s="151" customFormat="1" x14ac:dyDescent="0.2">
      <c r="A97" s="386">
        <v>38</v>
      </c>
      <c r="B97" s="383" t="s">
        <v>284</v>
      </c>
      <c r="C97" s="386">
        <v>2020</v>
      </c>
      <c r="D97" s="387">
        <v>3250</v>
      </c>
    </row>
    <row r="98" spans="1:8" s="151" customFormat="1" x14ac:dyDescent="0.2">
      <c r="A98" s="386">
        <v>39</v>
      </c>
      <c r="B98" s="383" t="s">
        <v>285</v>
      </c>
      <c r="C98" s="386">
        <v>2020</v>
      </c>
      <c r="D98" s="387">
        <v>819</v>
      </c>
    </row>
    <row r="99" spans="1:8" s="151" customFormat="1" x14ac:dyDescent="0.2">
      <c r="A99" s="386">
        <v>40</v>
      </c>
      <c r="B99" s="383" t="s">
        <v>286</v>
      </c>
      <c r="C99" s="386">
        <v>2020</v>
      </c>
      <c r="D99" s="387">
        <v>1511.67</v>
      </c>
    </row>
    <row r="100" spans="1:8" s="151" customFormat="1" x14ac:dyDescent="0.2">
      <c r="A100" s="386">
        <v>41</v>
      </c>
      <c r="B100" s="383" t="s">
        <v>287</v>
      </c>
      <c r="C100" s="386">
        <v>2020</v>
      </c>
      <c r="D100" s="387">
        <v>413</v>
      </c>
    </row>
    <row r="101" spans="1:8" s="151" customFormat="1" x14ac:dyDescent="0.2">
      <c r="A101" s="386">
        <v>42</v>
      </c>
      <c r="B101" s="385" t="s">
        <v>288</v>
      </c>
      <c r="C101" s="386">
        <v>2020</v>
      </c>
      <c r="D101" s="387">
        <v>801</v>
      </c>
    </row>
    <row r="102" spans="1:8" s="373" customFormat="1" x14ac:dyDescent="0.2">
      <c r="A102" s="386">
        <v>43</v>
      </c>
      <c r="B102" s="385" t="s">
        <v>459</v>
      </c>
      <c r="C102" s="386">
        <v>2021</v>
      </c>
      <c r="D102" s="387">
        <v>2250</v>
      </c>
    </row>
    <row r="103" spans="1:8" s="373" customFormat="1" x14ac:dyDescent="0.2">
      <c r="A103" s="386">
        <v>44</v>
      </c>
      <c r="B103" s="385" t="s">
        <v>460</v>
      </c>
      <c r="C103" s="386">
        <v>2021</v>
      </c>
      <c r="D103" s="387">
        <v>1200</v>
      </c>
    </row>
    <row r="104" spans="1:8" s="373" customFormat="1" x14ac:dyDescent="0.2">
      <c r="A104" s="386">
        <v>45</v>
      </c>
      <c r="B104" s="385" t="s">
        <v>461</v>
      </c>
      <c r="C104" s="386">
        <v>2021</v>
      </c>
      <c r="D104" s="387">
        <v>1600</v>
      </c>
    </row>
    <row r="105" spans="1:8" s="373" customFormat="1" x14ac:dyDescent="0.2">
      <c r="A105" s="386">
        <v>46</v>
      </c>
      <c r="B105" s="385" t="s">
        <v>460</v>
      </c>
      <c r="C105" s="386">
        <v>2021</v>
      </c>
      <c r="D105" s="387">
        <v>1000</v>
      </c>
    </row>
    <row r="106" spans="1:8" ht="12.75" customHeight="1" x14ac:dyDescent="0.2">
      <c r="A106" s="455" t="s">
        <v>7</v>
      </c>
      <c r="B106" s="455"/>
      <c r="C106" s="455"/>
      <c r="D106" s="17">
        <f>SUM(D60:D105)</f>
        <v>214819.57000000004</v>
      </c>
      <c r="E106" s="3"/>
      <c r="F106" s="14"/>
    </row>
    <row r="107" spans="1:8" ht="12.75" customHeight="1" x14ac:dyDescent="0.2">
      <c r="A107" s="456" t="s">
        <v>226</v>
      </c>
      <c r="B107" s="457"/>
      <c r="C107" s="457"/>
      <c r="D107" s="458"/>
      <c r="E107" s="3"/>
      <c r="G107" s="10"/>
      <c r="H107" s="10"/>
    </row>
    <row r="108" spans="1:8" s="6" customFormat="1" x14ac:dyDescent="0.2">
      <c r="A108" s="281">
        <v>1</v>
      </c>
      <c r="B108" s="282" t="s">
        <v>133</v>
      </c>
      <c r="C108" s="281">
        <v>2016</v>
      </c>
      <c r="D108" s="283">
        <v>2380</v>
      </c>
    </row>
    <row r="109" spans="1:8" s="6" customFormat="1" x14ac:dyDescent="0.2">
      <c r="A109" s="352">
        <v>2</v>
      </c>
      <c r="B109" s="282" t="s">
        <v>134</v>
      </c>
      <c r="C109" s="281">
        <v>2016</v>
      </c>
      <c r="D109" s="283">
        <v>2969.22</v>
      </c>
    </row>
    <row r="110" spans="1:8" s="6" customFormat="1" x14ac:dyDescent="0.2">
      <c r="A110" s="352">
        <v>3</v>
      </c>
      <c r="B110" s="282" t="s">
        <v>154</v>
      </c>
      <c r="C110" s="281">
        <v>2017</v>
      </c>
      <c r="D110" s="283">
        <v>8598.89</v>
      </c>
    </row>
    <row r="111" spans="1:8" s="6" customFormat="1" x14ac:dyDescent="0.2">
      <c r="A111" s="352">
        <v>4</v>
      </c>
      <c r="B111" s="282" t="s">
        <v>154</v>
      </c>
      <c r="C111" s="281">
        <v>2017</v>
      </c>
      <c r="D111" s="283">
        <v>8598.89</v>
      </c>
    </row>
    <row r="112" spans="1:8" s="6" customFormat="1" x14ac:dyDescent="0.2">
      <c r="A112" s="352">
        <v>5</v>
      </c>
      <c r="B112" s="282" t="s">
        <v>155</v>
      </c>
      <c r="C112" s="281">
        <v>2017</v>
      </c>
      <c r="D112" s="283">
        <v>3380</v>
      </c>
    </row>
    <row r="113" spans="1:5" s="6" customFormat="1" x14ac:dyDescent="0.2">
      <c r="A113" s="352">
        <v>6</v>
      </c>
      <c r="B113" s="282" t="s">
        <v>156</v>
      </c>
      <c r="C113" s="281">
        <v>2017</v>
      </c>
      <c r="D113" s="283">
        <v>2689</v>
      </c>
    </row>
    <row r="114" spans="1:5" s="144" customFormat="1" x14ac:dyDescent="0.2">
      <c r="A114" s="352">
        <v>7</v>
      </c>
      <c r="B114" s="282" t="s">
        <v>260</v>
      </c>
      <c r="C114" s="281">
        <v>2020</v>
      </c>
      <c r="D114" s="283">
        <v>2899</v>
      </c>
    </row>
    <row r="115" spans="1:5" s="144" customFormat="1" x14ac:dyDescent="0.2">
      <c r="A115" s="352">
        <v>8</v>
      </c>
      <c r="B115" s="282" t="s">
        <v>260</v>
      </c>
      <c r="C115" s="281">
        <v>2020</v>
      </c>
      <c r="D115" s="283">
        <v>2599</v>
      </c>
    </row>
    <row r="116" spans="1:5" s="160" customFormat="1" x14ac:dyDescent="0.2">
      <c r="A116" s="352">
        <v>9</v>
      </c>
      <c r="B116" s="282" t="s">
        <v>447</v>
      </c>
      <c r="C116" s="281">
        <v>2021</v>
      </c>
      <c r="D116" s="283">
        <v>2430</v>
      </c>
    </row>
    <row r="117" spans="1:5" s="160" customFormat="1" x14ac:dyDescent="0.2">
      <c r="A117" s="352">
        <v>10</v>
      </c>
      <c r="B117" s="282" t="s">
        <v>447</v>
      </c>
      <c r="C117" s="281">
        <v>2021</v>
      </c>
      <c r="D117" s="283">
        <v>2430</v>
      </c>
    </row>
    <row r="118" spans="1:5" s="160" customFormat="1" x14ac:dyDescent="0.2">
      <c r="A118" s="352">
        <v>11</v>
      </c>
      <c r="B118" s="282" t="s">
        <v>448</v>
      </c>
      <c r="C118" s="281">
        <v>2021</v>
      </c>
      <c r="D118" s="283">
        <v>1999</v>
      </c>
    </row>
    <row r="119" spans="1:5" s="160" customFormat="1" x14ac:dyDescent="0.2">
      <c r="A119" s="352">
        <v>12</v>
      </c>
      <c r="B119" s="282" t="s">
        <v>448</v>
      </c>
      <c r="C119" s="281">
        <v>2021</v>
      </c>
      <c r="D119" s="283">
        <v>1999</v>
      </c>
    </row>
    <row r="120" spans="1:5" s="160" customFormat="1" x14ac:dyDescent="0.2">
      <c r="A120" s="352">
        <v>13</v>
      </c>
      <c r="B120" s="282" t="s">
        <v>449</v>
      </c>
      <c r="C120" s="281">
        <v>2021</v>
      </c>
      <c r="D120" s="283">
        <v>3820</v>
      </c>
    </row>
    <row r="121" spans="1:5" s="160" customFormat="1" x14ac:dyDescent="0.2">
      <c r="A121" s="352">
        <v>14</v>
      </c>
      <c r="B121" s="282" t="s">
        <v>449</v>
      </c>
      <c r="C121" s="281">
        <v>2021</v>
      </c>
      <c r="D121" s="283">
        <v>3820</v>
      </c>
    </row>
    <row r="122" spans="1:5" ht="12.75" customHeight="1" x14ac:dyDescent="0.2">
      <c r="A122" s="442" t="s">
        <v>7</v>
      </c>
      <c r="B122" s="466"/>
      <c r="C122" s="444"/>
      <c r="D122" s="161">
        <f>SUM(D108:D121)</f>
        <v>50612</v>
      </c>
      <c r="E122" s="3"/>
    </row>
    <row r="123" spans="1:5" ht="12.75" customHeight="1" x14ac:dyDescent="0.2">
      <c r="A123" s="456" t="s">
        <v>227</v>
      </c>
      <c r="B123" s="457"/>
      <c r="C123" s="457"/>
      <c r="D123" s="458"/>
      <c r="E123" s="3"/>
    </row>
    <row r="124" spans="1:5" s="6" customFormat="1" x14ac:dyDescent="0.2">
      <c r="A124" s="156">
        <v>1</v>
      </c>
      <c r="B124" s="348" t="s">
        <v>137</v>
      </c>
      <c r="C124" s="349">
        <v>2016</v>
      </c>
      <c r="D124" s="350">
        <v>839</v>
      </c>
    </row>
    <row r="125" spans="1:5" s="6" customFormat="1" x14ac:dyDescent="0.2">
      <c r="A125" s="147">
        <v>2</v>
      </c>
      <c r="B125" s="348" t="s">
        <v>138</v>
      </c>
      <c r="C125" s="349">
        <v>2016</v>
      </c>
      <c r="D125" s="350">
        <v>3371</v>
      </c>
    </row>
    <row r="126" spans="1:5" s="6" customFormat="1" x14ac:dyDescent="0.2">
      <c r="A126" s="157">
        <v>3</v>
      </c>
      <c r="B126" s="348" t="s">
        <v>138</v>
      </c>
      <c r="C126" s="349">
        <v>2016</v>
      </c>
      <c r="D126" s="350">
        <v>3479</v>
      </c>
    </row>
    <row r="127" spans="1:5" s="6" customFormat="1" x14ac:dyDescent="0.2">
      <c r="A127" s="156">
        <v>4</v>
      </c>
      <c r="B127" s="348" t="s">
        <v>139</v>
      </c>
      <c r="C127" s="349">
        <v>2016</v>
      </c>
      <c r="D127" s="350">
        <v>747.84</v>
      </c>
    </row>
    <row r="128" spans="1:5" s="6" customFormat="1" x14ac:dyDescent="0.2">
      <c r="A128" s="147">
        <v>5</v>
      </c>
      <c r="B128" s="348" t="s">
        <v>140</v>
      </c>
      <c r="C128" s="349">
        <v>2016</v>
      </c>
      <c r="D128" s="350">
        <v>725.7</v>
      </c>
    </row>
    <row r="129" spans="1:5 16384:16384" s="6" customFormat="1" x14ac:dyDescent="0.2">
      <c r="A129" s="147">
        <v>6</v>
      </c>
      <c r="B129" s="348" t="s">
        <v>81</v>
      </c>
      <c r="C129" s="349">
        <v>2016</v>
      </c>
      <c r="D129" s="350">
        <v>3419</v>
      </c>
    </row>
    <row r="130" spans="1:5 16384:16384" s="6" customFormat="1" x14ac:dyDescent="0.2">
      <c r="A130" s="147">
        <v>7</v>
      </c>
      <c r="B130" s="348" t="s">
        <v>81</v>
      </c>
      <c r="C130" s="349">
        <v>2018</v>
      </c>
      <c r="D130" s="350">
        <v>2999.94</v>
      </c>
    </row>
    <row r="131" spans="1:5 16384:16384" s="6" customFormat="1" x14ac:dyDescent="0.2">
      <c r="A131" s="147">
        <v>8</v>
      </c>
      <c r="B131" s="348" t="s">
        <v>171</v>
      </c>
      <c r="C131" s="349">
        <v>2017</v>
      </c>
      <c r="D131" s="350">
        <v>799</v>
      </c>
    </row>
    <row r="132" spans="1:5 16384:16384" s="6" customFormat="1" x14ac:dyDescent="0.2">
      <c r="A132" s="147">
        <v>9</v>
      </c>
      <c r="B132" s="348" t="s">
        <v>172</v>
      </c>
      <c r="C132" s="349">
        <v>2017</v>
      </c>
      <c r="D132" s="350">
        <v>1250</v>
      </c>
    </row>
    <row r="133" spans="1:5 16384:16384" s="6" customFormat="1" x14ac:dyDescent="0.2">
      <c r="A133" s="147">
        <v>10</v>
      </c>
      <c r="B133" s="348" t="s">
        <v>173</v>
      </c>
      <c r="C133" s="349">
        <v>2017</v>
      </c>
      <c r="D133" s="350">
        <v>650</v>
      </c>
    </row>
    <row r="134" spans="1:5 16384:16384" s="6" customFormat="1" x14ac:dyDescent="0.2">
      <c r="A134" s="147">
        <v>11</v>
      </c>
      <c r="B134" s="348" t="s">
        <v>314</v>
      </c>
      <c r="C134" s="349">
        <v>2017</v>
      </c>
      <c r="D134" s="350">
        <v>399</v>
      </c>
    </row>
    <row r="135" spans="1:5 16384:16384" s="151" customFormat="1" x14ac:dyDescent="0.2">
      <c r="A135" s="147">
        <v>12</v>
      </c>
      <c r="B135" s="348" t="s">
        <v>265</v>
      </c>
      <c r="C135" s="349">
        <v>2018</v>
      </c>
      <c r="D135" s="350">
        <v>725.13</v>
      </c>
    </row>
    <row r="136" spans="1:5 16384:16384" s="151" customFormat="1" x14ac:dyDescent="0.2">
      <c r="A136" s="147">
        <v>13</v>
      </c>
      <c r="B136" s="348" t="s">
        <v>266</v>
      </c>
      <c r="C136" s="349">
        <v>2018</v>
      </c>
      <c r="D136" s="350">
        <v>573.72</v>
      </c>
    </row>
    <row r="137" spans="1:5 16384:16384" s="151" customFormat="1" x14ac:dyDescent="0.2">
      <c r="A137" s="147">
        <v>14</v>
      </c>
      <c r="B137" s="348" t="s">
        <v>108</v>
      </c>
      <c r="C137" s="349">
        <v>2018</v>
      </c>
      <c r="D137" s="350">
        <v>208.85</v>
      </c>
    </row>
    <row r="138" spans="1:5 16384:16384" s="151" customFormat="1" x14ac:dyDescent="0.2">
      <c r="A138" s="147">
        <v>15</v>
      </c>
      <c r="B138" s="348" t="s">
        <v>179</v>
      </c>
      <c r="C138" s="349">
        <v>2018</v>
      </c>
      <c r="D138" s="350">
        <v>221.14</v>
      </c>
    </row>
    <row r="139" spans="1:5 16384:16384" s="151" customFormat="1" x14ac:dyDescent="0.2">
      <c r="A139" s="147">
        <v>16</v>
      </c>
      <c r="B139" s="348" t="s">
        <v>315</v>
      </c>
      <c r="C139" s="349">
        <v>2018</v>
      </c>
      <c r="D139" s="350">
        <v>130</v>
      </c>
    </row>
    <row r="140" spans="1:5 16384:16384" s="151" customFormat="1" x14ac:dyDescent="0.2">
      <c r="A140" s="147">
        <v>17</v>
      </c>
      <c r="B140" s="348" t="s">
        <v>316</v>
      </c>
      <c r="C140" s="349">
        <v>2018</v>
      </c>
      <c r="D140" s="350">
        <v>189</v>
      </c>
    </row>
    <row r="141" spans="1:5 16384:16384" s="151" customFormat="1" x14ac:dyDescent="0.2">
      <c r="A141" s="147">
        <v>18</v>
      </c>
      <c r="B141" s="348" t="s">
        <v>315</v>
      </c>
      <c r="C141" s="349">
        <v>2018</v>
      </c>
      <c r="D141" s="350">
        <v>228.03</v>
      </c>
    </row>
    <row r="142" spans="1:5 16384:16384" s="151" customFormat="1" x14ac:dyDescent="0.2">
      <c r="A142" s="147">
        <v>19</v>
      </c>
      <c r="B142" s="348" t="s">
        <v>267</v>
      </c>
      <c r="C142" s="349">
        <v>2020</v>
      </c>
      <c r="D142" s="350">
        <v>682.79</v>
      </c>
    </row>
    <row r="143" spans="1:5 16384:16384" s="151" customFormat="1" x14ac:dyDescent="0.2">
      <c r="A143" s="147">
        <v>20</v>
      </c>
      <c r="B143" s="348" t="s">
        <v>268</v>
      </c>
      <c r="C143" s="349">
        <v>2019</v>
      </c>
      <c r="D143" s="350">
        <v>3975.7</v>
      </c>
    </row>
    <row r="144" spans="1:5 16384:16384" ht="12.75" customHeight="1" x14ac:dyDescent="0.2">
      <c r="A144" s="455" t="s">
        <v>7</v>
      </c>
      <c r="B144" s="455"/>
      <c r="C144" s="455"/>
      <c r="D144" s="17">
        <f>SUM(D124:D143)</f>
        <v>25613.840000000004</v>
      </c>
      <c r="E144" s="3"/>
      <c r="XFD144" s="12">
        <f>SUM(D144:XFC144)</f>
        <v>25613.840000000004</v>
      </c>
    </row>
    <row r="145" spans="1:8" ht="12.75" customHeight="1" x14ac:dyDescent="0.2">
      <c r="A145" s="456" t="s">
        <v>228</v>
      </c>
      <c r="B145" s="457"/>
      <c r="C145" s="457"/>
      <c r="D145" s="458"/>
      <c r="E145" s="3"/>
    </row>
    <row r="146" spans="1:8" s="6" customFormat="1" ht="30.6" customHeight="1" x14ac:dyDescent="0.2">
      <c r="A146" s="52">
        <v>1</v>
      </c>
      <c r="B146" s="153" t="s">
        <v>247</v>
      </c>
      <c r="C146" s="154">
        <v>2019</v>
      </c>
      <c r="D146" s="155">
        <v>4920</v>
      </c>
      <c r="E146" s="118"/>
    </row>
    <row r="147" spans="1:8" ht="12.75" customHeight="1" x14ac:dyDescent="0.2">
      <c r="A147" s="455" t="s">
        <v>7</v>
      </c>
      <c r="B147" s="455"/>
      <c r="C147" s="455"/>
      <c r="D147" s="17">
        <f>SUM(D146:D146)</f>
        <v>4920</v>
      </c>
      <c r="E147" s="3"/>
    </row>
    <row r="148" spans="1:8" ht="12.75" customHeight="1" x14ac:dyDescent="0.2">
      <c r="A148" s="456" t="s">
        <v>229</v>
      </c>
      <c r="B148" s="457"/>
      <c r="C148" s="457"/>
      <c r="D148" s="458"/>
      <c r="E148" s="3"/>
    </row>
    <row r="149" spans="1:8" x14ac:dyDescent="0.2">
      <c r="A149" s="137">
        <v>1</v>
      </c>
      <c r="B149" s="393" t="s">
        <v>141</v>
      </c>
      <c r="C149" s="394">
        <v>2016</v>
      </c>
      <c r="D149" s="392">
        <v>788</v>
      </c>
    </row>
    <row r="150" spans="1:8" x14ac:dyDescent="0.2">
      <c r="A150" s="137">
        <v>2</v>
      </c>
      <c r="B150" s="393" t="s">
        <v>142</v>
      </c>
      <c r="C150" s="394">
        <v>2016</v>
      </c>
      <c r="D150" s="392">
        <v>3136</v>
      </c>
    </row>
    <row r="151" spans="1:8" x14ac:dyDescent="0.2">
      <c r="A151" s="137">
        <v>3</v>
      </c>
      <c r="B151" s="393" t="s">
        <v>237</v>
      </c>
      <c r="C151" s="394">
        <v>2018</v>
      </c>
      <c r="D151" s="392">
        <v>977.85</v>
      </c>
    </row>
    <row r="152" spans="1:8" x14ac:dyDescent="0.2">
      <c r="A152" s="137">
        <v>4</v>
      </c>
      <c r="B152" s="395" t="s">
        <v>238</v>
      </c>
      <c r="C152" s="394">
        <v>2018</v>
      </c>
      <c r="D152" s="392">
        <v>2750</v>
      </c>
    </row>
    <row r="153" spans="1:8" x14ac:dyDescent="0.2">
      <c r="A153" s="137">
        <v>5</v>
      </c>
      <c r="B153" s="395" t="s">
        <v>239</v>
      </c>
      <c r="C153" s="394">
        <v>2018</v>
      </c>
      <c r="D153" s="392">
        <v>2750</v>
      </c>
    </row>
    <row r="154" spans="1:8" x14ac:dyDescent="0.2">
      <c r="A154" s="137">
        <v>6</v>
      </c>
      <c r="B154" s="395" t="s">
        <v>240</v>
      </c>
      <c r="C154" s="394">
        <v>2019</v>
      </c>
      <c r="D154" s="392">
        <v>2750</v>
      </c>
    </row>
    <row r="155" spans="1:8" x14ac:dyDescent="0.2">
      <c r="A155" s="137">
        <v>7</v>
      </c>
      <c r="B155" s="396" t="s">
        <v>241</v>
      </c>
      <c r="C155" s="394">
        <v>2019</v>
      </c>
      <c r="D155" s="392">
        <v>4981.5</v>
      </c>
    </row>
    <row r="156" spans="1:8" ht="12.75" customHeight="1" x14ac:dyDescent="0.2">
      <c r="A156" s="455" t="s">
        <v>7</v>
      </c>
      <c r="B156" s="455"/>
      <c r="C156" s="455"/>
      <c r="D156" s="17">
        <f>SUM(D149:D155)</f>
        <v>18133.349999999999</v>
      </c>
      <c r="E156" s="3"/>
    </row>
    <row r="157" spans="1:8" ht="12.75" customHeight="1" x14ac:dyDescent="0.2">
      <c r="A157" s="456" t="s">
        <v>230</v>
      </c>
      <c r="B157" s="457"/>
      <c r="C157" s="457"/>
      <c r="D157" s="458"/>
      <c r="E157" s="3"/>
    </row>
    <row r="158" spans="1:8" s="6" customFormat="1" x14ac:dyDescent="0.2">
      <c r="A158" s="82">
        <v>1</v>
      </c>
      <c r="B158" s="122"/>
      <c r="C158" s="130"/>
      <c r="D158" s="132"/>
      <c r="E158" s="118">
        <f>D58+D106+D122+D144+D156+D159+D147</f>
        <v>595512.6100000001</v>
      </c>
      <c r="F158" s="9"/>
    </row>
    <row r="159" spans="1:8" x14ac:dyDescent="0.2">
      <c r="A159" s="455" t="s">
        <v>7</v>
      </c>
      <c r="B159" s="455"/>
      <c r="C159" s="455"/>
      <c r="D159" s="17">
        <f>SUM(D158:D158)</f>
        <v>0</v>
      </c>
      <c r="E159" s="3"/>
      <c r="H159" s="11"/>
    </row>
    <row r="160" spans="1:8" x14ac:dyDescent="0.2">
      <c r="A160" s="89"/>
      <c r="B160" s="89"/>
      <c r="C160" s="89"/>
      <c r="D160" s="90"/>
      <c r="E160" s="3"/>
      <c r="H160" s="11"/>
    </row>
    <row r="161" spans="1:7" x14ac:dyDescent="0.2">
      <c r="A161" s="22"/>
      <c r="D161" s="7" t="s">
        <v>12</v>
      </c>
      <c r="E161" s="3"/>
    </row>
    <row r="162" spans="1:7" x14ac:dyDescent="0.2">
      <c r="A162" s="22"/>
      <c r="D162" s="7"/>
      <c r="E162" s="3"/>
    </row>
    <row r="163" spans="1:7" ht="25.5" x14ac:dyDescent="0.2">
      <c r="A163" s="49" t="s">
        <v>0</v>
      </c>
      <c r="B163" s="49" t="s">
        <v>3</v>
      </c>
      <c r="C163" s="49" t="s">
        <v>4</v>
      </c>
      <c r="D163" s="53" t="s">
        <v>2</v>
      </c>
      <c r="E163" s="3"/>
      <c r="G163" s="11"/>
    </row>
    <row r="164" spans="1:7" x14ac:dyDescent="0.2">
      <c r="A164" s="459" t="s">
        <v>21</v>
      </c>
      <c r="B164" s="459"/>
      <c r="C164" s="459"/>
      <c r="D164" s="459"/>
      <c r="E164" s="3"/>
    </row>
    <row r="165" spans="1:7" s="6" customFormat="1" x14ac:dyDescent="0.2">
      <c r="A165" s="220">
        <v>1</v>
      </c>
      <c r="B165" s="219" t="s">
        <v>128</v>
      </c>
      <c r="C165" s="220">
        <v>2016</v>
      </c>
      <c r="D165" s="221">
        <v>1683</v>
      </c>
    </row>
    <row r="166" spans="1:7" s="6" customFormat="1" x14ac:dyDescent="0.2">
      <c r="A166" s="349">
        <v>2</v>
      </c>
      <c r="B166" s="219" t="s">
        <v>160</v>
      </c>
      <c r="C166" s="220">
        <v>2018</v>
      </c>
      <c r="D166" s="221">
        <v>5407.08</v>
      </c>
    </row>
    <row r="167" spans="1:7" s="6" customFormat="1" x14ac:dyDescent="0.2">
      <c r="A167" s="349">
        <v>3</v>
      </c>
      <c r="B167" s="219" t="s">
        <v>161</v>
      </c>
      <c r="C167" s="220">
        <v>2018</v>
      </c>
      <c r="D167" s="221">
        <v>2500</v>
      </c>
    </row>
    <row r="168" spans="1:7" s="6" customFormat="1" x14ac:dyDescent="0.2">
      <c r="A168" s="349">
        <v>4</v>
      </c>
      <c r="B168" s="219" t="s">
        <v>162</v>
      </c>
      <c r="C168" s="220">
        <v>2018</v>
      </c>
      <c r="D168" s="221">
        <v>2500</v>
      </c>
    </row>
    <row r="169" spans="1:7" s="6" customFormat="1" x14ac:dyDescent="0.2">
      <c r="A169" s="349">
        <v>5</v>
      </c>
      <c r="B169" s="219" t="s">
        <v>144</v>
      </c>
      <c r="C169" s="220">
        <v>2017</v>
      </c>
      <c r="D169" s="221">
        <v>826.56</v>
      </c>
    </row>
    <row r="170" spans="1:7" s="6" customFormat="1" x14ac:dyDescent="0.2">
      <c r="A170" s="349">
        <v>6</v>
      </c>
      <c r="B170" s="219" t="s">
        <v>175</v>
      </c>
      <c r="C170" s="220">
        <v>2019</v>
      </c>
      <c r="D170" s="221">
        <v>1998</v>
      </c>
    </row>
    <row r="171" spans="1:7" s="6" customFormat="1" x14ac:dyDescent="0.2">
      <c r="A171" s="349">
        <v>7</v>
      </c>
      <c r="B171" s="219" t="s">
        <v>175</v>
      </c>
      <c r="C171" s="220">
        <v>2019</v>
      </c>
      <c r="D171" s="221">
        <v>1999</v>
      </c>
    </row>
    <row r="172" spans="1:7" s="6" customFormat="1" x14ac:dyDescent="0.2">
      <c r="A172" s="349">
        <v>8</v>
      </c>
      <c r="B172" s="219" t="s">
        <v>176</v>
      </c>
      <c r="C172" s="220">
        <v>2019</v>
      </c>
      <c r="D172" s="221">
        <v>2300.1</v>
      </c>
    </row>
    <row r="173" spans="1:7" s="6" customFormat="1" x14ac:dyDescent="0.2">
      <c r="A173" s="349">
        <v>9</v>
      </c>
      <c r="B173" s="219" t="s">
        <v>176</v>
      </c>
      <c r="C173" s="220">
        <v>2019</v>
      </c>
      <c r="D173" s="221">
        <v>1389</v>
      </c>
    </row>
    <row r="174" spans="1:7" s="6" customFormat="1" x14ac:dyDescent="0.2">
      <c r="A174" s="349">
        <v>10</v>
      </c>
      <c r="B174" s="219" t="s">
        <v>177</v>
      </c>
      <c r="C174" s="220">
        <v>2019</v>
      </c>
      <c r="D174" s="221">
        <v>1550</v>
      </c>
    </row>
    <row r="175" spans="1:7" s="6" customFormat="1" x14ac:dyDescent="0.2">
      <c r="A175" s="349">
        <v>11</v>
      </c>
      <c r="B175" s="219" t="s">
        <v>178</v>
      </c>
      <c r="C175" s="220">
        <v>2019</v>
      </c>
      <c r="D175" s="221">
        <v>11520</v>
      </c>
      <c r="E175" s="373"/>
    </row>
    <row r="176" spans="1:7" s="151" customFormat="1" ht="15" x14ac:dyDescent="0.2">
      <c r="A176" s="349">
        <v>12</v>
      </c>
      <c r="B176" s="222" t="s">
        <v>321</v>
      </c>
      <c r="C176" s="223">
        <v>2020</v>
      </c>
      <c r="D176" s="224">
        <v>19421.7</v>
      </c>
      <c r="E176" s="373"/>
    </row>
    <row r="177" spans="1:10" s="151" customFormat="1" ht="15" x14ac:dyDescent="0.2">
      <c r="A177" s="349">
        <v>13</v>
      </c>
      <c r="B177" s="222" t="s">
        <v>322</v>
      </c>
      <c r="C177" s="223">
        <v>2020</v>
      </c>
      <c r="D177" s="224">
        <v>7884.3</v>
      </c>
      <c r="E177" s="373"/>
    </row>
    <row r="178" spans="1:10" s="151" customFormat="1" ht="25.5" x14ac:dyDescent="0.2">
      <c r="A178" s="278">
        <v>14</v>
      </c>
      <c r="B178" s="431" t="s">
        <v>323</v>
      </c>
      <c r="C178" s="432">
        <v>2020</v>
      </c>
      <c r="D178" s="433">
        <v>55594</v>
      </c>
      <c r="E178" s="434" t="s">
        <v>355</v>
      </c>
    </row>
    <row r="179" spans="1:10" s="151" customFormat="1" ht="30" x14ac:dyDescent="0.2">
      <c r="A179" s="278">
        <v>15</v>
      </c>
      <c r="B179" s="431" t="s">
        <v>324</v>
      </c>
      <c r="C179" s="432">
        <v>2020</v>
      </c>
      <c r="D179" s="433">
        <v>45000</v>
      </c>
      <c r="E179" s="434" t="s">
        <v>356</v>
      </c>
    </row>
    <row r="180" spans="1:10" s="151" customFormat="1" ht="15" x14ac:dyDescent="0.2">
      <c r="A180" s="220">
        <v>16</v>
      </c>
      <c r="B180" s="222" t="s">
        <v>325</v>
      </c>
      <c r="C180" s="223">
        <v>2020</v>
      </c>
      <c r="D180" s="224">
        <v>1082.4000000000001</v>
      </c>
      <c r="E180" s="435"/>
    </row>
    <row r="181" spans="1:10" s="151" customFormat="1" ht="25.5" x14ac:dyDescent="0.2">
      <c r="A181" s="278">
        <v>17</v>
      </c>
      <c r="B181" s="431" t="s">
        <v>326</v>
      </c>
      <c r="C181" s="432">
        <v>2020</v>
      </c>
      <c r="D181" s="433">
        <v>4356</v>
      </c>
      <c r="E181" s="434" t="s">
        <v>355</v>
      </c>
    </row>
    <row r="182" spans="1:10" s="151" customFormat="1" ht="15" x14ac:dyDescent="0.2">
      <c r="A182" s="220">
        <v>18</v>
      </c>
      <c r="B182" s="222" t="s">
        <v>327</v>
      </c>
      <c r="C182" s="223">
        <v>2020</v>
      </c>
      <c r="D182" s="224">
        <v>243.54</v>
      </c>
      <c r="E182" s="373"/>
    </row>
    <row r="183" spans="1:10" s="151" customFormat="1" ht="15" x14ac:dyDescent="0.2">
      <c r="A183" s="349">
        <v>19</v>
      </c>
      <c r="B183" s="222" t="s">
        <v>328</v>
      </c>
      <c r="C183" s="223">
        <v>2020</v>
      </c>
      <c r="D183" s="224">
        <v>228.78</v>
      </c>
      <c r="E183" s="373"/>
    </row>
    <row r="184" spans="1:10" s="151" customFormat="1" ht="15" x14ac:dyDescent="0.2">
      <c r="A184" s="349">
        <v>20</v>
      </c>
      <c r="B184" s="222" t="s">
        <v>329</v>
      </c>
      <c r="C184" s="223">
        <v>2020</v>
      </c>
      <c r="D184" s="224">
        <v>366.54</v>
      </c>
      <c r="E184" s="373"/>
    </row>
    <row r="185" spans="1:10" s="151" customFormat="1" ht="15" x14ac:dyDescent="0.2">
      <c r="A185" s="349">
        <v>21</v>
      </c>
      <c r="B185" s="222" t="s">
        <v>330</v>
      </c>
      <c r="C185" s="223">
        <v>2020</v>
      </c>
      <c r="D185" s="224">
        <v>228.78</v>
      </c>
      <c r="E185" s="373"/>
    </row>
    <row r="186" spans="1:10" s="151" customFormat="1" ht="15" x14ac:dyDescent="0.2">
      <c r="A186" s="349">
        <v>22</v>
      </c>
      <c r="B186" s="222" t="s">
        <v>331</v>
      </c>
      <c r="C186" s="223">
        <v>2020</v>
      </c>
      <c r="D186" s="224">
        <v>237.39</v>
      </c>
      <c r="E186" s="373"/>
    </row>
    <row r="187" spans="1:10" s="151" customFormat="1" ht="15" x14ac:dyDescent="0.2">
      <c r="A187" s="349">
        <v>23</v>
      </c>
      <c r="B187" s="222" t="s">
        <v>332</v>
      </c>
      <c r="C187" s="223">
        <v>2020</v>
      </c>
      <c r="D187" s="224">
        <v>1592</v>
      </c>
    </row>
    <row r="188" spans="1:10" x14ac:dyDescent="0.2">
      <c r="A188" s="463" t="s">
        <v>22</v>
      </c>
      <c r="B188" s="464"/>
      <c r="C188" s="465"/>
      <c r="D188" s="28">
        <f>SUM(D165:D187)</f>
        <v>169908.17</v>
      </c>
      <c r="E188" s="3"/>
    </row>
    <row r="189" spans="1:10" x14ac:dyDescent="0.2">
      <c r="A189" s="461" t="s">
        <v>57</v>
      </c>
      <c r="B189" s="462"/>
      <c r="C189" s="462"/>
      <c r="D189" s="462"/>
      <c r="E189" s="3"/>
      <c r="J189" s="11"/>
    </row>
    <row r="190" spans="1:10" s="54" customFormat="1" x14ac:dyDescent="0.2">
      <c r="A190" s="377">
        <v>1</v>
      </c>
      <c r="B190" s="374" t="s">
        <v>129</v>
      </c>
      <c r="C190" s="377">
        <v>2016</v>
      </c>
      <c r="D190" s="379">
        <v>6300</v>
      </c>
    </row>
    <row r="191" spans="1:10" s="54" customFormat="1" x14ac:dyDescent="0.2">
      <c r="A191" s="386">
        <v>2</v>
      </c>
      <c r="B191" s="374" t="s">
        <v>151</v>
      </c>
      <c r="C191" s="377">
        <v>2017</v>
      </c>
      <c r="D191" s="379">
        <v>5000</v>
      </c>
    </row>
    <row r="192" spans="1:10" s="54" customFormat="1" x14ac:dyDescent="0.2">
      <c r="A192" s="386">
        <v>3</v>
      </c>
      <c r="B192" s="374" t="s">
        <v>152</v>
      </c>
      <c r="C192" s="377">
        <v>2017</v>
      </c>
      <c r="D192" s="379">
        <v>5697</v>
      </c>
    </row>
    <row r="193" spans="1:5" s="54" customFormat="1" x14ac:dyDescent="0.2">
      <c r="A193" s="386">
        <v>4</v>
      </c>
      <c r="B193" s="374" t="s">
        <v>219</v>
      </c>
      <c r="C193" s="377">
        <v>2018</v>
      </c>
      <c r="D193" s="379">
        <v>1599</v>
      </c>
    </row>
    <row r="194" spans="1:5" s="54" customFormat="1" x14ac:dyDescent="0.2">
      <c r="A194" s="386">
        <v>5</v>
      </c>
      <c r="B194" s="374" t="s">
        <v>220</v>
      </c>
      <c r="C194" s="377">
        <v>2018</v>
      </c>
      <c r="D194" s="379">
        <v>5991</v>
      </c>
    </row>
    <row r="195" spans="1:5" s="54" customFormat="1" x14ac:dyDescent="0.2">
      <c r="A195" s="386">
        <v>6</v>
      </c>
      <c r="B195" s="374" t="s">
        <v>129</v>
      </c>
      <c r="C195" s="377">
        <v>2019</v>
      </c>
      <c r="D195" s="379">
        <v>9225</v>
      </c>
    </row>
    <row r="196" spans="1:5" s="54" customFormat="1" x14ac:dyDescent="0.2">
      <c r="A196" s="386">
        <v>7</v>
      </c>
      <c r="B196" s="374" t="s">
        <v>221</v>
      </c>
      <c r="C196" s="377">
        <v>2016</v>
      </c>
      <c r="D196" s="379">
        <v>1379</v>
      </c>
    </row>
    <row r="197" spans="1:5" s="54" customFormat="1" x14ac:dyDescent="0.2">
      <c r="A197" s="386">
        <v>8</v>
      </c>
      <c r="B197" s="374" t="s">
        <v>289</v>
      </c>
      <c r="C197" s="377">
        <v>2019</v>
      </c>
      <c r="D197" s="379">
        <v>1359.15</v>
      </c>
    </row>
    <row r="198" spans="1:5" s="54" customFormat="1" x14ac:dyDescent="0.2">
      <c r="A198" s="386">
        <v>9</v>
      </c>
      <c r="B198" s="374" t="s">
        <v>290</v>
      </c>
      <c r="C198" s="377">
        <v>2019</v>
      </c>
      <c r="D198" s="379">
        <v>289.99</v>
      </c>
    </row>
    <row r="199" spans="1:5" s="54" customFormat="1" x14ac:dyDescent="0.2">
      <c r="A199" s="386">
        <v>10</v>
      </c>
      <c r="B199" s="374" t="s">
        <v>291</v>
      </c>
      <c r="C199" s="377">
        <v>2019</v>
      </c>
      <c r="D199" s="379">
        <v>219</v>
      </c>
    </row>
    <row r="200" spans="1:5" s="54" customFormat="1" x14ac:dyDescent="0.2">
      <c r="A200" s="386">
        <v>11</v>
      </c>
      <c r="B200" s="374" t="s">
        <v>292</v>
      </c>
      <c r="C200" s="377">
        <v>2019</v>
      </c>
      <c r="D200" s="379">
        <v>2396</v>
      </c>
    </row>
    <row r="201" spans="1:5" s="54" customFormat="1" ht="25.5" x14ac:dyDescent="0.2">
      <c r="A201" s="375">
        <v>12</v>
      </c>
      <c r="B201" s="376" t="s">
        <v>293</v>
      </c>
      <c r="C201" s="375">
        <v>2020</v>
      </c>
      <c r="D201" s="378">
        <v>4356</v>
      </c>
      <c r="E201" s="146" t="s">
        <v>261</v>
      </c>
    </row>
    <row r="202" spans="1:5" s="54" customFormat="1" ht="25.5" x14ac:dyDescent="0.2">
      <c r="A202" s="375">
        <v>13</v>
      </c>
      <c r="B202" s="376" t="s">
        <v>294</v>
      </c>
      <c r="C202" s="375">
        <v>2019</v>
      </c>
      <c r="D202" s="378">
        <v>13199.78</v>
      </c>
      <c r="E202" s="146" t="s">
        <v>261</v>
      </c>
    </row>
    <row r="203" spans="1:5" s="54" customFormat="1" ht="25.5" x14ac:dyDescent="0.2">
      <c r="A203" s="375">
        <v>14</v>
      </c>
      <c r="B203" s="376" t="s">
        <v>295</v>
      </c>
      <c r="C203" s="375">
        <v>2020</v>
      </c>
      <c r="D203" s="378">
        <v>32186</v>
      </c>
      <c r="E203" s="146" t="s">
        <v>261</v>
      </c>
    </row>
    <row r="204" spans="1:5" s="54" customFormat="1" x14ac:dyDescent="0.2">
      <c r="A204" s="377">
        <v>15</v>
      </c>
      <c r="B204" s="374" t="s">
        <v>296</v>
      </c>
      <c r="C204" s="377">
        <v>2020</v>
      </c>
      <c r="D204" s="379">
        <v>8778</v>
      </c>
      <c r="E204" s="146"/>
    </row>
    <row r="205" spans="1:5" s="54" customFormat="1" x14ac:dyDescent="0.2">
      <c r="A205" s="386">
        <v>16</v>
      </c>
      <c r="B205" s="374" t="s">
        <v>297</v>
      </c>
      <c r="C205" s="377">
        <v>2020</v>
      </c>
      <c r="D205" s="379">
        <v>2925.99</v>
      </c>
      <c r="E205" s="146"/>
    </row>
    <row r="206" spans="1:5" s="54" customFormat="1" x14ac:dyDescent="0.2">
      <c r="A206" s="386">
        <v>17</v>
      </c>
      <c r="B206" s="374" t="s">
        <v>298</v>
      </c>
      <c r="C206" s="377">
        <v>2020</v>
      </c>
      <c r="D206" s="379">
        <v>34438.769999999997</v>
      </c>
      <c r="E206" s="146"/>
    </row>
    <row r="207" spans="1:5" s="54" customFormat="1" x14ac:dyDescent="0.2">
      <c r="A207" s="386">
        <v>18</v>
      </c>
      <c r="B207" s="374" t="s">
        <v>299</v>
      </c>
      <c r="C207" s="377">
        <v>2020</v>
      </c>
      <c r="D207" s="379">
        <v>5598</v>
      </c>
      <c r="E207" s="146"/>
    </row>
    <row r="208" spans="1:5" s="54" customFormat="1" ht="25.5" x14ac:dyDescent="0.2">
      <c r="A208" s="375">
        <v>19</v>
      </c>
      <c r="B208" s="376" t="s">
        <v>300</v>
      </c>
      <c r="C208" s="375">
        <v>2020</v>
      </c>
      <c r="D208" s="378">
        <v>24000</v>
      </c>
      <c r="E208" s="146" t="s">
        <v>261</v>
      </c>
    </row>
    <row r="209" spans="1:7" s="370" customFormat="1" x14ac:dyDescent="0.2">
      <c r="A209" s="380">
        <v>21</v>
      </c>
      <c r="B209" s="381" t="s">
        <v>457</v>
      </c>
      <c r="C209" s="380">
        <v>2021</v>
      </c>
      <c r="D209" s="382">
        <v>7000</v>
      </c>
      <c r="E209" s="369"/>
    </row>
    <row r="210" spans="1:7" s="370" customFormat="1" x14ac:dyDescent="0.2">
      <c r="A210" s="380">
        <v>22</v>
      </c>
      <c r="B210" s="381" t="s">
        <v>458</v>
      </c>
      <c r="C210" s="380">
        <v>2021</v>
      </c>
      <c r="D210" s="382">
        <v>3500</v>
      </c>
      <c r="E210" s="369"/>
    </row>
    <row r="211" spans="1:7" x14ac:dyDescent="0.2">
      <c r="A211" s="455"/>
      <c r="B211" s="455"/>
      <c r="C211" s="455"/>
      <c r="D211" s="17">
        <f>SUM(D190:D210)</f>
        <v>175437.68</v>
      </c>
      <c r="E211" s="3"/>
      <c r="F211" s="13"/>
      <c r="G211" s="11"/>
    </row>
    <row r="212" spans="1:7" x14ac:dyDescent="0.2">
      <c r="A212" s="456" t="s">
        <v>226</v>
      </c>
      <c r="B212" s="457"/>
      <c r="C212" s="457"/>
      <c r="D212" s="458"/>
      <c r="E212" s="3"/>
      <c r="G212" s="10"/>
    </row>
    <row r="213" spans="1:7" s="6" customFormat="1" x14ac:dyDescent="0.2">
      <c r="A213" s="273">
        <v>1</v>
      </c>
      <c r="B213" s="274" t="s">
        <v>135</v>
      </c>
      <c r="C213" s="276">
        <v>2016</v>
      </c>
      <c r="D213" s="275">
        <v>1795</v>
      </c>
      <c r="G213" s="73"/>
    </row>
    <row r="214" spans="1:7" s="6" customFormat="1" x14ac:dyDescent="0.2">
      <c r="A214" s="273">
        <v>2</v>
      </c>
      <c r="B214" s="277" t="s">
        <v>136</v>
      </c>
      <c r="C214" s="276">
        <v>2016</v>
      </c>
      <c r="D214" s="275">
        <v>1739.99</v>
      </c>
      <c r="G214" s="73"/>
    </row>
    <row r="215" spans="1:7" s="6" customFormat="1" x14ac:dyDescent="0.2">
      <c r="A215" s="273">
        <v>3</v>
      </c>
      <c r="B215" s="274" t="s">
        <v>153</v>
      </c>
      <c r="C215" s="273">
        <v>2017</v>
      </c>
      <c r="D215" s="275">
        <v>2000</v>
      </c>
      <c r="G215" s="73"/>
    </row>
    <row r="216" spans="1:7" s="6" customFormat="1" x14ac:dyDescent="0.2">
      <c r="A216" s="273">
        <v>4</v>
      </c>
      <c r="B216" s="274" t="s">
        <v>153</v>
      </c>
      <c r="C216" s="273">
        <v>2017</v>
      </c>
      <c r="D216" s="275">
        <v>2000</v>
      </c>
      <c r="G216" s="73"/>
    </row>
    <row r="217" spans="1:7" s="6" customFormat="1" x14ac:dyDescent="0.2">
      <c r="A217" s="273">
        <v>5</v>
      </c>
      <c r="B217" s="274" t="s">
        <v>231</v>
      </c>
      <c r="C217" s="273">
        <v>2019</v>
      </c>
      <c r="D217" s="275">
        <v>5400</v>
      </c>
      <c r="G217" s="73"/>
    </row>
    <row r="218" spans="1:7" s="6" customFormat="1" x14ac:dyDescent="0.2">
      <c r="A218" s="273">
        <v>6</v>
      </c>
      <c r="B218" s="274" t="s">
        <v>232</v>
      </c>
      <c r="C218" s="273">
        <v>2019</v>
      </c>
      <c r="D218" s="275">
        <v>3100</v>
      </c>
      <c r="G218" s="73"/>
    </row>
    <row r="219" spans="1:7" s="142" customFormat="1" x14ac:dyDescent="0.2">
      <c r="A219" s="278">
        <v>7</v>
      </c>
      <c r="B219" s="279" t="s">
        <v>258</v>
      </c>
      <c r="C219" s="278">
        <v>2020</v>
      </c>
      <c r="D219" s="280">
        <v>2926</v>
      </c>
      <c r="E219" s="142" t="s">
        <v>261</v>
      </c>
      <c r="G219" s="143"/>
    </row>
    <row r="220" spans="1:7" s="142" customFormat="1" x14ac:dyDescent="0.2">
      <c r="A220" s="278">
        <v>8</v>
      </c>
      <c r="B220" s="279" t="s">
        <v>258</v>
      </c>
      <c r="C220" s="278">
        <v>2020</v>
      </c>
      <c r="D220" s="280">
        <v>2926</v>
      </c>
      <c r="E220" s="145" t="s">
        <v>261</v>
      </c>
      <c r="G220" s="143"/>
    </row>
    <row r="221" spans="1:7" s="142" customFormat="1" x14ac:dyDescent="0.2">
      <c r="A221" s="278">
        <v>9</v>
      </c>
      <c r="B221" s="279" t="s">
        <v>258</v>
      </c>
      <c r="C221" s="278">
        <v>2020</v>
      </c>
      <c r="D221" s="280">
        <v>2926</v>
      </c>
      <c r="E221" s="145" t="s">
        <v>261</v>
      </c>
      <c r="G221" s="143"/>
    </row>
    <row r="222" spans="1:7" s="142" customFormat="1" x14ac:dyDescent="0.2">
      <c r="A222" s="278">
        <v>10</v>
      </c>
      <c r="B222" s="279" t="s">
        <v>258</v>
      </c>
      <c r="C222" s="278">
        <v>2020</v>
      </c>
      <c r="D222" s="280">
        <v>2926</v>
      </c>
      <c r="E222" s="145" t="s">
        <v>261</v>
      </c>
      <c r="G222" s="143"/>
    </row>
    <row r="223" spans="1:7" s="142" customFormat="1" x14ac:dyDescent="0.2">
      <c r="A223" s="278">
        <v>11</v>
      </c>
      <c r="B223" s="279" t="s">
        <v>258</v>
      </c>
      <c r="C223" s="278">
        <v>2020</v>
      </c>
      <c r="D223" s="280">
        <v>2926</v>
      </c>
      <c r="E223" s="145" t="s">
        <v>261</v>
      </c>
      <c r="G223" s="143"/>
    </row>
    <row r="224" spans="1:7" s="142" customFormat="1" x14ac:dyDescent="0.2">
      <c r="A224" s="278">
        <v>12</v>
      </c>
      <c r="B224" s="279" t="s">
        <v>258</v>
      </c>
      <c r="C224" s="278">
        <v>2020</v>
      </c>
      <c r="D224" s="280">
        <v>2926</v>
      </c>
      <c r="E224" s="145" t="s">
        <v>261</v>
      </c>
      <c r="G224" s="143"/>
    </row>
    <row r="225" spans="1:7" s="142" customFormat="1" x14ac:dyDescent="0.2">
      <c r="A225" s="278">
        <v>13</v>
      </c>
      <c r="B225" s="279" t="s">
        <v>258</v>
      </c>
      <c r="C225" s="278">
        <v>2020</v>
      </c>
      <c r="D225" s="280">
        <v>2926</v>
      </c>
      <c r="E225" s="145" t="s">
        <v>261</v>
      </c>
      <c r="G225" s="143"/>
    </row>
    <row r="226" spans="1:7" s="142" customFormat="1" x14ac:dyDescent="0.2">
      <c r="A226" s="278">
        <v>14</v>
      </c>
      <c r="B226" s="279" t="s">
        <v>258</v>
      </c>
      <c r="C226" s="278">
        <v>2020</v>
      </c>
      <c r="D226" s="280">
        <v>2926</v>
      </c>
      <c r="E226" s="145" t="s">
        <v>261</v>
      </c>
      <c r="G226" s="143"/>
    </row>
    <row r="227" spans="1:7" s="142" customFormat="1" x14ac:dyDescent="0.2">
      <c r="A227" s="278">
        <v>15</v>
      </c>
      <c r="B227" s="279" t="s">
        <v>259</v>
      </c>
      <c r="C227" s="278">
        <v>2020</v>
      </c>
      <c r="D227" s="280">
        <v>3000</v>
      </c>
      <c r="E227" s="145" t="s">
        <v>261</v>
      </c>
      <c r="G227" s="143"/>
    </row>
    <row r="228" spans="1:7" s="142" customFormat="1" x14ac:dyDescent="0.2">
      <c r="A228" s="278">
        <v>16</v>
      </c>
      <c r="B228" s="279" t="s">
        <v>259</v>
      </c>
      <c r="C228" s="278">
        <v>2020</v>
      </c>
      <c r="D228" s="280">
        <v>3000</v>
      </c>
      <c r="E228" s="145" t="s">
        <v>261</v>
      </c>
      <c r="G228" s="143"/>
    </row>
    <row r="229" spans="1:7" s="142" customFormat="1" x14ac:dyDescent="0.2">
      <c r="A229" s="278">
        <v>17</v>
      </c>
      <c r="B229" s="279" t="s">
        <v>259</v>
      </c>
      <c r="C229" s="278">
        <v>2020</v>
      </c>
      <c r="D229" s="280">
        <v>3000</v>
      </c>
      <c r="E229" s="145" t="s">
        <v>261</v>
      </c>
      <c r="G229" s="143"/>
    </row>
    <row r="230" spans="1:7" s="142" customFormat="1" x14ac:dyDescent="0.2">
      <c r="A230" s="278">
        <v>18</v>
      </c>
      <c r="B230" s="279" t="s">
        <v>259</v>
      </c>
      <c r="C230" s="278">
        <v>2020</v>
      </c>
      <c r="D230" s="280">
        <v>3000</v>
      </c>
      <c r="E230" s="145" t="s">
        <v>261</v>
      </c>
      <c r="G230" s="143"/>
    </row>
    <row r="231" spans="1:7" s="142" customFormat="1" x14ac:dyDescent="0.2">
      <c r="A231" s="278">
        <v>19</v>
      </c>
      <c r="B231" s="279" t="s">
        <v>259</v>
      </c>
      <c r="C231" s="278">
        <v>2020</v>
      </c>
      <c r="D231" s="280">
        <v>3000</v>
      </c>
      <c r="E231" s="145" t="s">
        <v>261</v>
      </c>
      <c r="G231" s="143"/>
    </row>
    <row r="232" spans="1:7" s="142" customFormat="1" x14ac:dyDescent="0.2">
      <c r="A232" s="278">
        <v>20</v>
      </c>
      <c r="B232" s="279" t="s">
        <v>259</v>
      </c>
      <c r="C232" s="278">
        <v>2020</v>
      </c>
      <c r="D232" s="280">
        <v>3000</v>
      </c>
      <c r="E232" s="145" t="s">
        <v>261</v>
      </c>
      <c r="G232" s="143"/>
    </row>
    <row r="233" spans="1:7" s="142" customFormat="1" x14ac:dyDescent="0.2">
      <c r="A233" s="278">
        <v>21</v>
      </c>
      <c r="B233" s="279" t="s">
        <v>259</v>
      </c>
      <c r="C233" s="278">
        <v>2020</v>
      </c>
      <c r="D233" s="280">
        <v>3000</v>
      </c>
      <c r="E233" s="145" t="s">
        <v>261</v>
      </c>
      <c r="G233" s="143"/>
    </row>
    <row r="234" spans="1:7" ht="12.75" customHeight="1" x14ac:dyDescent="0.2">
      <c r="A234" s="455"/>
      <c r="B234" s="455"/>
      <c r="C234" s="455"/>
      <c r="D234" s="17">
        <f>SUM(D213:D233)</f>
        <v>60442.99</v>
      </c>
      <c r="E234" s="3"/>
      <c r="G234" s="73"/>
    </row>
    <row r="235" spans="1:7" ht="12.75" customHeight="1" x14ac:dyDescent="0.2">
      <c r="A235" s="452" t="s">
        <v>227</v>
      </c>
      <c r="B235" s="453"/>
      <c r="C235" s="453"/>
      <c r="D235" s="454"/>
      <c r="E235" s="3"/>
      <c r="G235" s="74"/>
    </row>
    <row r="236" spans="1:7" s="149" customFormat="1" ht="12.75" customHeight="1" x14ac:dyDescent="0.2">
      <c r="A236" s="342">
        <v>1</v>
      </c>
      <c r="B236" s="345" t="s">
        <v>269</v>
      </c>
      <c r="C236" s="342">
        <v>2020</v>
      </c>
      <c r="D236" s="346">
        <v>3158.77</v>
      </c>
      <c r="E236" s="150"/>
    </row>
    <row r="237" spans="1:7" s="149" customFormat="1" ht="12.75" customHeight="1" x14ac:dyDescent="0.2">
      <c r="A237" s="342">
        <v>2</v>
      </c>
      <c r="B237" s="345" t="s">
        <v>270</v>
      </c>
      <c r="C237" s="342">
        <v>2020</v>
      </c>
      <c r="D237" s="346">
        <v>3158.77</v>
      </c>
      <c r="E237" s="150"/>
    </row>
    <row r="238" spans="1:7" x14ac:dyDescent="0.2">
      <c r="A238" s="49"/>
      <c r="B238" s="49"/>
      <c r="C238" s="49"/>
      <c r="D238" s="17">
        <f>SUM(D236:D237)</f>
        <v>6317.54</v>
      </c>
      <c r="E238" s="3"/>
    </row>
    <row r="239" spans="1:7" x14ac:dyDescent="0.2">
      <c r="A239" s="467" t="s">
        <v>228</v>
      </c>
      <c r="B239" s="468"/>
      <c r="C239" s="468"/>
      <c r="D239" s="469"/>
      <c r="E239" s="3"/>
    </row>
    <row r="240" spans="1:7" s="6" customFormat="1" x14ac:dyDescent="0.2">
      <c r="A240" s="52">
        <v>1</v>
      </c>
      <c r="B240" s="153" t="s">
        <v>262</v>
      </c>
      <c r="C240" s="154">
        <v>2020</v>
      </c>
      <c r="D240" s="155">
        <v>3499</v>
      </c>
      <c r="E240" s="20"/>
    </row>
    <row r="241" spans="1:6" x14ac:dyDescent="0.2">
      <c r="A241" s="455" t="s">
        <v>7</v>
      </c>
      <c r="B241" s="455"/>
      <c r="C241" s="455"/>
      <c r="D241" s="17">
        <f>SUM(D240:D240)</f>
        <v>3499</v>
      </c>
      <c r="E241" s="3"/>
    </row>
    <row r="242" spans="1:6" x14ac:dyDescent="0.2">
      <c r="A242" s="456" t="s">
        <v>229</v>
      </c>
      <c r="B242" s="457"/>
      <c r="C242" s="457"/>
      <c r="D242" s="458"/>
      <c r="E242" s="3"/>
    </row>
    <row r="243" spans="1:6" s="135" customFormat="1" x14ac:dyDescent="0.2">
      <c r="A243" s="390">
        <v>1</v>
      </c>
      <c r="B243" s="391" t="s">
        <v>242</v>
      </c>
      <c r="C243" s="390">
        <v>2019</v>
      </c>
      <c r="D243" s="392">
        <v>4312.24</v>
      </c>
      <c r="E243" s="136"/>
    </row>
    <row r="244" spans="1:6" s="6" customFormat="1" ht="12" customHeight="1" x14ac:dyDescent="0.2">
      <c r="A244" s="390">
        <v>2</v>
      </c>
      <c r="B244" s="391" t="s">
        <v>257</v>
      </c>
      <c r="C244" s="390">
        <v>2020</v>
      </c>
      <c r="D244" s="392">
        <v>2645</v>
      </c>
      <c r="E244" s="20"/>
    </row>
    <row r="245" spans="1:6" s="6" customFormat="1" x14ac:dyDescent="0.2">
      <c r="A245" s="455" t="s">
        <v>7</v>
      </c>
      <c r="B245" s="455"/>
      <c r="C245" s="455"/>
      <c r="D245" s="17">
        <f>D243+D244</f>
        <v>6957.24</v>
      </c>
      <c r="E245" s="20"/>
      <c r="F245" s="9"/>
    </row>
    <row r="246" spans="1:6" s="6" customFormat="1" x14ac:dyDescent="0.2">
      <c r="A246" s="456" t="s">
        <v>230</v>
      </c>
      <c r="B246" s="457"/>
      <c r="C246" s="457"/>
      <c r="D246" s="458"/>
      <c r="E246" s="20"/>
      <c r="F246" s="9"/>
    </row>
    <row r="247" spans="1:6" s="127" customFormat="1" x14ac:dyDescent="0.2">
      <c r="A247" s="164">
        <v>1</v>
      </c>
      <c r="B247" s="165" t="s">
        <v>243</v>
      </c>
      <c r="C247" s="164">
        <v>2017</v>
      </c>
      <c r="D247" s="166">
        <v>1456</v>
      </c>
      <c r="E247" s="129"/>
      <c r="F247" s="128"/>
    </row>
    <row r="248" spans="1:6" s="127" customFormat="1" x14ac:dyDescent="0.2">
      <c r="A248" s="164">
        <v>2</v>
      </c>
      <c r="B248" s="165" t="s">
        <v>244</v>
      </c>
      <c r="C248" s="164">
        <v>2019</v>
      </c>
      <c r="D248" s="166">
        <v>282.89999999999998</v>
      </c>
      <c r="E248" s="129"/>
      <c r="F248" s="128"/>
    </row>
    <row r="249" spans="1:6" s="127" customFormat="1" x14ac:dyDescent="0.2">
      <c r="A249" s="164">
        <v>3</v>
      </c>
      <c r="B249" s="165" t="s">
        <v>245</v>
      </c>
      <c r="C249" s="164">
        <v>2019</v>
      </c>
      <c r="D249" s="166">
        <v>219</v>
      </c>
      <c r="E249" s="129"/>
      <c r="F249" s="128"/>
    </row>
    <row r="250" spans="1:6" s="127" customFormat="1" x14ac:dyDescent="0.2">
      <c r="A250" s="137">
        <v>4</v>
      </c>
      <c r="B250" s="165" t="s">
        <v>246</v>
      </c>
      <c r="C250" s="164">
        <v>2019</v>
      </c>
      <c r="D250" s="166">
        <v>679.96</v>
      </c>
      <c r="E250" s="129"/>
      <c r="F250" s="128"/>
    </row>
    <row r="251" spans="1:6" s="127" customFormat="1" x14ac:dyDescent="0.2">
      <c r="A251" s="137">
        <v>5</v>
      </c>
      <c r="B251" s="165" t="s">
        <v>249</v>
      </c>
      <c r="C251" s="164">
        <v>2020</v>
      </c>
      <c r="D251" s="166">
        <v>8757.6</v>
      </c>
      <c r="E251" s="129"/>
      <c r="F251" s="128"/>
    </row>
    <row r="252" spans="1:6" s="127" customFormat="1" x14ac:dyDescent="0.2">
      <c r="A252" s="137">
        <v>6</v>
      </c>
      <c r="B252" s="165" t="s">
        <v>250</v>
      </c>
      <c r="C252" s="164">
        <v>2020</v>
      </c>
      <c r="D252" s="166">
        <v>1066.4100000000001</v>
      </c>
      <c r="E252" s="129"/>
      <c r="F252" s="128"/>
    </row>
    <row r="253" spans="1:6" s="127" customFormat="1" x14ac:dyDescent="0.2">
      <c r="A253" s="137">
        <v>7</v>
      </c>
      <c r="B253" s="165" t="s">
        <v>251</v>
      </c>
      <c r="C253" s="164">
        <v>2020</v>
      </c>
      <c r="D253" s="166">
        <v>824.1</v>
      </c>
      <c r="E253" s="129"/>
      <c r="F253" s="128"/>
    </row>
    <row r="254" spans="1:6" s="123" customFormat="1" x14ac:dyDescent="0.2">
      <c r="A254" s="137">
        <v>8</v>
      </c>
      <c r="B254" s="165" t="s">
        <v>252</v>
      </c>
      <c r="C254" s="164">
        <v>2020</v>
      </c>
      <c r="D254" s="166">
        <v>209</v>
      </c>
      <c r="E254" s="126"/>
      <c r="F254" s="124"/>
    </row>
    <row r="255" spans="1:6" s="123" customFormat="1" x14ac:dyDescent="0.2">
      <c r="A255" s="137">
        <v>9</v>
      </c>
      <c r="B255" s="165" t="s">
        <v>253</v>
      </c>
      <c r="C255" s="164">
        <v>2020</v>
      </c>
      <c r="D255" s="166">
        <v>230.3</v>
      </c>
      <c r="E255" s="126"/>
      <c r="F255" s="124"/>
    </row>
    <row r="256" spans="1:6" s="123" customFormat="1" x14ac:dyDescent="0.2">
      <c r="A256" s="137">
        <v>10</v>
      </c>
      <c r="B256" s="165" t="s">
        <v>254</v>
      </c>
      <c r="C256" s="164">
        <v>2020</v>
      </c>
      <c r="D256" s="166">
        <v>2395</v>
      </c>
      <c r="E256" s="126"/>
      <c r="F256" s="124"/>
    </row>
    <row r="257" spans="1:7" s="6" customFormat="1" x14ac:dyDescent="0.2">
      <c r="A257" s="137">
        <v>11</v>
      </c>
      <c r="B257" s="165" t="s">
        <v>255</v>
      </c>
      <c r="C257" s="164">
        <v>2020</v>
      </c>
      <c r="D257" s="166">
        <v>719</v>
      </c>
      <c r="E257" s="20"/>
      <c r="F257" s="9"/>
    </row>
    <row r="258" spans="1:7" s="6" customFormat="1" x14ac:dyDescent="0.2">
      <c r="A258" s="137">
        <v>12</v>
      </c>
      <c r="B258" s="165" t="s">
        <v>256</v>
      </c>
      <c r="C258" s="164">
        <v>2020</v>
      </c>
      <c r="D258" s="166">
        <v>1519</v>
      </c>
      <c r="E258" s="20"/>
      <c r="F258" s="9"/>
    </row>
    <row r="259" spans="1:7" s="160" customFormat="1" x14ac:dyDescent="0.2">
      <c r="A259" s="137">
        <v>13</v>
      </c>
      <c r="B259" s="165" t="s">
        <v>451</v>
      </c>
      <c r="C259" s="164">
        <v>2021</v>
      </c>
      <c r="D259" s="166">
        <v>3999</v>
      </c>
      <c r="E259" s="129"/>
      <c r="F259" s="128"/>
    </row>
    <row r="260" spans="1:7" x14ac:dyDescent="0.2">
      <c r="A260" s="455" t="s">
        <v>7</v>
      </c>
      <c r="B260" s="455"/>
      <c r="C260" s="455"/>
      <c r="D260" s="125">
        <f>SUM(D247:D259)</f>
        <v>22357.27</v>
      </c>
      <c r="E260" s="12">
        <f>D188+D211+D234+D238+D245+D260+D241</f>
        <v>444919.88999999996</v>
      </c>
      <c r="G260" s="12">
        <f>E158+E260</f>
        <v>1040432.5</v>
      </c>
    </row>
  </sheetData>
  <mergeCells count="27">
    <mergeCell ref="A246:D246"/>
    <mergeCell ref="A260:C260"/>
    <mergeCell ref="A188:C188"/>
    <mergeCell ref="A189:D189"/>
    <mergeCell ref="A122:C122"/>
    <mergeCell ref="A144:C144"/>
    <mergeCell ref="A164:D164"/>
    <mergeCell ref="A157:D157"/>
    <mergeCell ref="A159:C159"/>
    <mergeCell ref="A239:D239"/>
    <mergeCell ref="A241:C241"/>
    <mergeCell ref="A242:D242"/>
    <mergeCell ref="A245:C245"/>
    <mergeCell ref="A211:C211"/>
    <mergeCell ref="A212:D212"/>
    <mergeCell ref="A234:C234"/>
    <mergeCell ref="A107:D107"/>
    <mergeCell ref="A123:D123"/>
    <mergeCell ref="A106:C106"/>
    <mergeCell ref="A5:D5"/>
    <mergeCell ref="A58:C58"/>
    <mergeCell ref="A59:D59"/>
    <mergeCell ref="A235:D235"/>
    <mergeCell ref="A156:C156"/>
    <mergeCell ref="A145:D145"/>
    <mergeCell ref="A148:D148"/>
    <mergeCell ref="A147:C147"/>
  </mergeCells>
  <phoneticPr fontId="0" type="noConversion"/>
  <printOptions horizontalCentered="1"/>
  <pageMargins left="0.23622047244094491" right="0.19685039370078741" top="0.39370078740157483" bottom="0.19685039370078741" header="0.51181102362204722" footer="0.51181102362204722"/>
  <pageSetup paperSize="9" scale="89" fitToHeight="5" orientation="portrait" r:id="rId1"/>
  <headerFooter alignWithMargins="0"/>
  <rowBreaks count="3" manualBreakCount="3">
    <brk id="106" max="16383" man="1"/>
    <brk id="15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>
      <selection activeCell="M19" sqref="M19"/>
    </sheetView>
  </sheetViews>
  <sheetFormatPr defaultColWidth="9.140625" defaultRowHeight="12.75" x14ac:dyDescent="0.2"/>
  <cols>
    <col min="1" max="1" width="7.85546875" style="231" customWidth="1"/>
    <col min="2" max="2" width="12.7109375" style="231" customWidth="1"/>
    <col min="3" max="3" width="12.28515625" style="231" customWidth="1"/>
    <col min="4" max="4" width="23.140625" style="231" customWidth="1"/>
    <col min="5" max="5" width="12.5703125" style="231" customWidth="1"/>
    <col min="6" max="6" width="16.5703125" style="231" customWidth="1"/>
    <col min="7" max="7" width="9.140625" style="231"/>
    <col min="8" max="8" width="15.140625" style="231" customWidth="1"/>
    <col min="9" max="9" width="12.85546875" style="231" customWidth="1"/>
    <col min="10" max="10" width="12.140625" style="231" customWidth="1"/>
    <col min="11" max="11" width="12.28515625" style="231" customWidth="1"/>
    <col min="12" max="12" width="9.140625" style="231"/>
    <col min="13" max="13" width="16.85546875" style="231" customWidth="1"/>
    <col min="14" max="14" width="11.140625" style="231" customWidth="1"/>
    <col min="15" max="15" width="13.42578125" style="231" customWidth="1"/>
    <col min="16" max="16" width="13.28515625" style="231" customWidth="1"/>
    <col min="17" max="17" width="14.28515625" style="231" customWidth="1"/>
    <col min="18" max="18" width="12.5703125" style="231" customWidth="1"/>
    <col min="19" max="19" width="24.140625" style="231" customWidth="1"/>
    <col min="20" max="20" width="34.7109375" style="231" customWidth="1"/>
    <col min="21" max="16384" width="9.140625" style="231"/>
  </cols>
  <sheetData>
    <row r="1" spans="1:20" x14ac:dyDescent="0.2">
      <c r="A1" s="226"/>
      <c r="B1" s="227"/>
      <c r="C1" s="228"/>
      <c r="D1" s="227"/>
      <c r="E1" s="229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30"/>
      <c r="S1" s="480" t="s">
        <v>589</v>
      </c>
      <c r="T1" s="480"/>
    </row>
    <row r="2" spans="1:20" x14ac:dyDescent="0.2">
      <c r="A2" s="226"/>
      <c r="B2" s="227"/>
      <c r="C2" s="228"/>
      <c r="D2" s="227"/>
      <c r="E2" s="229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20" x14ac:dyDescent="0.2">
      <c r="A3" s="481" t="s">
        <v>357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1:20" ht="21" customHeight="1" x14ac:dyDescent="0.2">
      <c r="A4" s="472" t="s">
        <v>5</v>
      </c>
      <c r="B4" s="472" t="s">
        <v>358</v>
      </c>
      <c r="C4" s="472" t="s">
        <v>359</v>
      </c>
      <c r="D4" s="472" t="s">
        <v>360</v>
      </c>
      <c r="E4" s="472" t="s">
        <v>361</v>
      </c>
      <c r="F4" s="472" t="s">
        <v>362</v>
      </c>
      <c r="G4" s="472" t="s">
        <v>363</v>
      </c>
      <c r="H4" s="472" t="s">
        <v>364</v>
      </c>
      <c r="I4" s="472" t="s">
        <v>365</v>
      </c>
      <c r="J4" s="473" t="s">
        <v>366</v>
      </c>
      <c r="K4" s="473" t="s">
        <v>367</v>
      </c>
      <c r="L4" s="472" t="s">
        <v>368</v>
      </c>
      <c r="M4" s="476" t="s">
        <v>444</v>
      </c>
      <c r="N4" s="479" t="s">
        <v>487</v>
      </c>
      <c r="O4" s="472" t="s">
        <v>369</v>
      </c>
      <c r="P4" s="472"/>
      <c r="Q4" s="472" t="s">
        <v>370</v>
      </c>
      <c r="R4" s="472"/>
      <c r="S4" s="473" t="s">
        <v>371</v>
      </c>
    </row>
    <row r="5" spans="1:20" ht="25.5" customHeight="1" x14ac:dyDescent="0.2">
      <c r="A5" s="472"/>
      <c r="B5" s="472"/>
      <c r="C5" s="472"/>
      <c r="D5" s="472"/>
      <c r="E5" s="472"/>
      <c r="F5" s="472"/>
      <c r="G5" s="472"/>
      <c r="H5" s="472"/>
      <c r="I5" s="472"/>
      <c r="J5" s="474"/>
      <c r="K5" s="474"/>
      <c r="L5" s="472"/>
      <c r="M5" s="477"/>
      <c r="N5" s="477"/>
      <c r="O5" s="472"/>
      <c r="P5" s="472"/>
      <c r="Q5" s="472"/>
      <c r="R5" s="472"/>
      <c r="S5" s="474"/>
    </row>
    <row r="6" spans="1:20" x14ac:dyDescent="0.2">
      <c r="A6" s="472"/>
      <c r="B6" s="472"/>
      <c r="C6" s="472"/>
      <c r="D6" s="472"/>
      <c r="E6" s="472"/>
      <c r="F6" s="472"/>
      <c r="G6" s="472"/>
      <c r="H6" s="472"/>
      <c r="I6" s="472"/>
      <c r="J6" s="475"/>
      <c r="K6" s="475"/>
      <c r="L6" s="472"/>
      <c r="M6" s="478"/>
      <c r="N6" s="478"/>
      <c r="O6" s="232" t="s">
        <v>372</v>
      </c>
      <c r="P6" s="232" t="s">
        <v>373</v>
      </c>
      <c r="Q6" s="232" t="s">
        <v>372</v>
      </c>
      <c r="R6" s="232" t="s">
        <v>373</v>
      </c>
      <c r="S6" s="475"/>
    </row>
    <row r="7" spans="1:20" ht="13.5" customHeight="1" x14ac:dyDescent="0.2">
      <c r="A7" s="470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</row>
    <row r="8" spans="1:20" s="225" customFormat="1" ht="41.1" customHeight="1" x14ac:dyDescent="0.2">
      <c r="A8" s="349">
        <v>1</v>
      </c>
      <c r="B8" s="349" t="s">
        <v>374</v>
      </c>
      <c r="C8" s="349" t="s">
        <v>375</v>
      </c>
      <c r="D8" s="233" t="s">
        <v>376</v>
      </c>
      <c r="E8" s="349" t="s">
        <v>377</v>
      </c>
      <c r="F8" s="349" t="s">
        <v>378</v>
      </c>
      <c r="G8" s="234">
        <v>6374</v>
      </c>
      <c r="H8" s="234" t="s">
        <v>379</v>
      </c>
      <c r="I8" s="235" t="s">
        <v>380</v>
      </c>
      <c r="J8" s="235" t="s">
        <v>86</v>
      </c>
      <c r="K8" s="235">
        <v>16000</v>
      </c>
      <c r="L8" s="234">
        <v>2009</v>
      </c>
      <c r="M8" s="236" t="s">
        <v>86</v>
      </c>
      <c r="N8" s="358" t="s">
        <v>488</v>
      </c>
      <c r="O8" s="237" t="s">
        <v>462</v>
      </c>
      <c r="P8" s="237" t="s">
        <v>463</v>
      </c>
      <c r="Q8" s="238" t="s">
        <v>86</v>
      </c>
      <c r="R8" s="238" t="s">
        <v>86</v>
      </c>
      <c r="S8" s="239" t="s">
        <v>381</v>
      </c>
    </row>
    <row r="9" spans="1:20" ht="41.1" customHeight="1" x14ac:dyDescent="0.2">
      <c r="A9" s="240">
        <v>2</v>
      </c>
      <c r="B9" s="234" t="s">
        <v>374</v>
      </c>
      <c r="C9" s="240" t="s">
        <v>375</v>
      </c>
      <c r="D9" s="240" t="s">
        <v>382</v>
      </c>
      <c r="E9" s="240" t="s">
        <v>383</v>
      </c>
      <c r="F9" s="349" t="s">
        <v>378</v>
      </c>
      <c r="G9" s="240">
        <v>7698</v>
      </c>
      <c r="H9" s="241">
        <v>43061</v>
      </c>
      <c r="I9" s="240">
        <v>6</v>
      </c>
      <c r="J9" s="236" t="s">
        <v>86</v>
      </c>
      <c r="K9" s="236">
        <v>16000</v>
      </c>
      <c r="L9" s="240">
        <v>2017</v>
      </c>
      <c r="M9" s="236" t="s">
        <v>86</v>
      </c>
      <c r="N9" s="358" t="s">
        <v>488</v>
      </c>
      <c r="O9" s="397" t="s">
        <v>464</v>
      </c>
      <c r="P9" s="397" t="s">
        <v>465</v>
      </c>
      <c r="Q9" s="235" t="s">
        <v>86</v>
      </c>
      <c r="R9" s="235" t="s">
        <v>86</v>
      </c>
      <c r="S9" s="436" t="s">
        <v>23</v>
      </c>
    </row>
    <row r="10" spans="1:20" s="225" customFormat="1" ht="41.1" customHeight="1" x14ac:dyDescent="0.2">
      <c r="A10" s="349">
        <v>3</v>
      </c>
      <c r="B10" s="349" t="s">
        <v>384</v>
      </c>
      <c r="C10" s="349"/>
      <c r="D10" s="233" t="s">
        <v>385</v>
      </c>
      <c r="E10" s="349" t="s">
        <v>386</v>
      </c>
      <c r="F10" s="349" t="s">
        <v>387</v>
      </c>
      <c r="G10" s="242" t="s">
        <v>86</v>
      </c>
      <c r="H10" s="234" t="s">
        <v>388</v>
      </c>
      <c r="I10" s="235" t="s">
        <v>86</v>
      </c>
      <c r="J10" s="235">
        <v>640</v>
      </c>
      <c r="K10" s="235">
        <v>750</v>
      </c>
      <c r="L10" s="234">
        <v>2014</v>
      </c>
      <c r="M10" s="236" t="s">
        <v>86</v>
      </c>
      <c r="N10" s="236" t="s">
        <v>489</v>
      </c>
      <c r="O10" s="237" t="s">
        <v>466</v>
      </c>
      <c r="P10" s="237" t="s">
        <v>467</v>
      </c>
      <c r="Q10" s="235" t="s">
        <v>86</v>
      </c>
      <c r="R10" s="235" t="s">
        <v>86</v>
      </c>
      <c r="S10" s="436" t="s">
        <v>389</v>
      </c>
    </row>
    <row r="11" spans="1:20" s="225" customFormat="1" ht="41.1" customHeight="1" x14ac:dyDescent="0.2">
      <c r="A11" s="240">
        <v>4</v>
      </c>
      <c r="B11" s="349" t="s">
        <v>374</v>
      </c>
      <c r="C11" s="349" t="s">
        <v>390</v>
      </c>
      <c r="D11" s="233" t="s">
        <v>391</v>
      </c>
      <c r="E11" s="349" t="s">
        <v>392</v>
      </c>
      <c r="F11" s="349" t="s">
        <v>393</v>
      </c>
      <c r="G11" s="234">
        <v>2143</v>
      </c>
      <c r="H11" s="234" t="s">
        <v>394</v>
      </c>
      <c r="I11" s="235" t="s">
        <v>395</v>
      </c>
      <c r="J11" s="235" t="s">
        <v>86</v>
      </c>
      <c r="K11" s="235">
        <v>3190</v>
      </c>
      <c r="L11" s="234">
        <v>2013</v>
      </c>
      <c r="M11" s="243">
        <v>53000</v>
      </c>
      <c r="N11" s="347" t="s">
        <v>490</v>
      </c>
      <c r="O11" s="235" t="s">
        <v>491</v>
      </c>
      <c r="P11" s="235" t="s">
        <v>492</v>
      </c>
      <c r="Q11" s="235" t="s">
        <v>491</v>
      </c>
      <c r="R11" s="235" t="s">
        <v>492</v>
      </c>
      <c r="S11" s="436" t="s">
        <v>389</v>
      </c>
    </row>
    <row r="12" spans="1:20" s="225" customFormat="1" ht="41.1" customHeight="1" x14ac:dyDescent="0.2">
      <c r="A12" s="349">
        <v>5</v>
      </c>
      <c r="B12" s="349" t="s">
        <v>396</v>
      </c>
      <c r="C12" s="349" t="s">
        <v>375</v>
      </c>
      <c r="D12" s="233" t="s">
        <v>397</v>
      </c>
      <c r="E12" s="349" t="s">
        <v>398</v>
      </c>
      <c r="F12" s="349" t="s">
        <v>378</v>
      </c>
      <c r="G12" s="242">
        <v>6374</v>
      </c>
      <c r="H12" s="234" t="s">
        <v>399</v>
      </c>
      <c r="I12" s="235">
        <v>6</v>
      </c>
      <c r="J12" s="235" t="s">
        <v>86</v>
      </c>
      <c r="K12" s="235">
        <v>14000</v>
      </c>
      <c r="L12" s="234">
        <v>2010</v>
      </c>
      <c r="M12" s="236" t="s">
        <v>86</v>
      </c>
      <c r="N12" s="358" t="s">
        <v>488</v>
      </c>
      <c r="O12" s="237" t="s">
        <v>468</v>
      </c>
      <c r="P12" s="237" t="s">
        <v>469</v>
      </c>
      <c r="Q12" s="235" t="s">
        <v>86</v>
      </c>
      <c r="R12" s="235" t="s">
        <v>86</v>
      </c>
      <c r="S12" s="436" t="s">
        <v>389</v>
      </c>
    </row>
    <row r="13" spans="1:20" s="225" customFormat="1" ht="41.1" customHeight="1" x14ac:dyDescent="0.2">
      <c r="A13" s="240">
        <v>6</v>
      </c>
      <c r="B13" s="349" t="s">
        <v>400</v>
      </c>
      <c r="C13" s="349" t="s">
        <v>401</v>
      </c>
      <c r="D13" s="233" t="s">
        <v>402</v>
      </c>
      <c r="E13" s="349" t="s">
        <v>403</v>
      </c>
      <c r="F13" s="349" t="s">
        <v>404</v>
      </c>
      <c r="G13" s="234">
        <v>1870</v>
      </c>
      <c r="H13" s="234" t="s">
        <v>405</v>
      </c>
      <c r="I13" s="235" t="s">
        <v>395</v>
      </c>
      <c r="J13" s="235">
        <v>1080</v>
      </c>
      <c r="K13" s="235">
        <v>2940</v>
      </c>
      <c r="L13" s="234">
        <v>2004</v>
      </c>
      <c r="M13" s="236" t="s">
        <v>86</v>
      </c>
      <c r="N13" s="358" t="s">
        <v>488</v>
      </c>
      <c r="O13" s="237" t="s">
        <v>470</v>
      </c>
      <c r="P13" s="237" t="s">
        <v>471</v>
      </c>
      <c r="Q13" s="235" t="s">
        <v>86</v>
      </c>
      <c r="R13" s="235" t="s">
        <v>86</v>
      </c>
      <c r="S13" s="190" t="s">
        <v>381</v>
      </c>
    </row>
    <row r="14" spans="1:20" ht="41.1" customHeight="1" x14ac:dyDescent="0.2">
      <c r="A14" s="349">
        <v>7</v>
      </c>
      <c r="B14" s="349" t="s">
        <v>406</v>
      </c>
      <c r="C14" s="349" t="s">
        <v>407</v>
      </c>
      <c r="D14" s="349" t="s">
        <v>408</v>
      </c>
      <c r="E14" s="349" t="s">
        <v>409</v>
      </c>
      <c r="F14" s="349" t="s">
        <v>378</v>
      </c>
      <c r="G14" s="234">
        <v>1896</v>
      </c>
      <c r="H14" s="349" t="s">
        <v>410</v>
      </c>
      <c r="I14" s="234">
        <v>9</v>
      </c>
      <c r="J14" s="242" t="s">
        <v>86</v>
      </c>
      <c r="K14" s="234"/>
      <c r="L14" s="234">
        <v>2004</v>
      </c>
      <c r="M14" s="244" t="s">
        <v>86</v>
      </c>
      <c r="N14" s="358" t="s">
        <v>488</v>
      </c>
      <c r="O14" s="237" t="s">
        <v>472</v>
      </c>
      <c r="P14" s="237" t="s">
        <v>473</v>
      </c>
      <c r="Q14" s="235" t="s">
        <v>86</v>
      </c>
      <c r="R14" s="235" t="s">
        <v>86</v>
      </c>
      <c r="S14" s="181" t="s">
        <v>411</v>
      </c>
      <c r="T14" s="245"/>
    </row>
    <row r="15" spans="1:20" ht="41.1" customHeight="1" x14ac:dyDescent="0.2">
      <c r="A15" s="351">
        <v>8</v>
      </c>
      <c r="B15" s="352" t="s">
        <v>412</v>
      </c>
      <c r="C15" s="352" t="s">
        <v>413</v>
      </c>
      <c r="D15" s="352" t="s">
        <v>414</v>
      </c>
      <c r="E15" s="352" t="s">
        <v>415</v>
      </c>
      <c r="F15" s="352" t="s">
        <v>404</v>
      </c>
      <c r="G15" s="353">
        <v>1248</v>
      </c>
      <c r="H15" s="354">
        <v>41002</v>
      </c>
      <c r="I15" s="353">
        <v>2</v>
      </c>
      <c r="J15" s="353">
        <v>675</v>
      </c>
      <c r="K15" s="353">
        <v>2020</v>
      </c>
      <c r="L15" s="353">
        <v>2012</v>
      </c>
      <c r="M15" s="355" t="s">
        <v>86</v>
      </c>
      <c r="N15" s="358" t="s">
        <v>488</v>
      </c>
      <c r="O15" s="354" t="s">
        <v>474</v>
      </c>
      <c r="P15" s="354" t="s">
        <v>475</v>
      </c>
      <c r="Q15" s="356" t="s">
        <v>86</v>
      </c>
      <c r="R15" s="356" t="s">
        <v>86</v>
      </c>
      <c r="S15" s="437" t="s">
        <v>416</v>
      </c>
    </row>
    <row r="16" spans="1:20" ht="41.1" customHeight="1" x14ac:dyDescent="0.2">
      <c r="A16" s="352">
        <v>9</v>
      </c>
      <c r="B16" s="357" t="s">
        <v>417</v>
      </c>
      <c r="C16" s="352" t="s">
        <v>418</v>
      </c>
      <c r="D16" s="357" t="s">
        <v>419</v>
      </c>
      <c r="E16" s="357" t="s">
        <v>420</v>
      </c>
      <c r="F16" s="352" t="s">
        <v>404</v>
      </c>
      <c r="G16" s="357">
        <v>1910</v>
      </c>
      <c r="H16" s="357" t="s">
        <v>421</v>
      </c>
      <c r="I16" s="358">
        <v>2</v>
      </c>
      <c r="J16" s="358">
        <v>850</v>
      </c>
      <c r="K16" s="358">
        <v>2010</v>
      </c>
      <c r="L16" s="357">
        <v>2008</v>
      </c>
      <c r="M16" s="358" t="s">
        <v>86</v>
      </c>
      <c r="N16" s="358" t="s">
        <v>488</v>
      </c>
      <c r="O16" s="354" t="s">
        <v>476</v>
      </c>
      <c r="P16" s="354" t="s">
        <v>477</v>
      </c>
      <c r="Q16" s="356" t="s">
        <v>86</v>
      </c>
      <c r="R16" s="356" t="s">
        <v>86</v>
      </c>
      <c r="S16" s="437" t="s">
        <v>416</v>
      </c>
    </row>
    <row r="17" spans="1:20" ht="41.1" customHeight="1" x14ac:dyDescent="0.2">
      <c r="A17" s="349">
        <v>11</v>
      </c>
      <c r="B17" s="246" t="s">
        <v>422</v>
      </c>
      <c r="C17" s="246" t="s">
        <v>423</v>
      </c>
      <c r="D17" s="246" t="s">
        <v>424</v>
      </c>
      <c r="E17" s="349" t="s">
        <v>425</v>
      </c>
      <c r="F17" s="247" t="s">
        <v>378</v>
      </c>
      <c r="G17" s="248">
        <v>2998</v>
      </c>
      <c r="H17" s="247">
        <v>43444</v>
      </c>
      <c r="I17" s="249">
        <v>6</v>
      </c>
      <c r="J17" s="236" t="s">
        <v>86</v>
      </c>
      <c r="K17" s="238">
        <v>7000</v>
      </c>
      <c r="L17" s="248">
        <v>2016</v>
      </c>
      <c r="M17" s="250" t="s">
        <v>86</v>
      </c>
      <c r="N17" s="358" t="s">
        <v>488</v>
      </c>
      <c r="O17" s="237" t="s">
        <v>478</v>
      </c>
      <c r="P17" s="237" t="s">
        <v>479</v>
      </c>
      <c r="Q17" s="398" t="s">
        <v>86</v>
      </c>
      <c r="R17" s="251" t="s">
        <v>86</v>
      </c>
      <c r="S17" s="438" t="s">
        <v>426</v>
      </c>
      <c r="T17" s="252"/>
    </row>
    <row r="18" spans="1:20" ht="41.1" customHeight="1" x14ac:dyDescent="0.2">
      <c r="A18" s="351">
        <v>12</v>
      </c>
      <c r="B18" s="351" t="s">
        <v>427</v>
      </c>
      <c r="C18" s="351" t="s">
        <v>407</v>
      </c>
      <c r="D18" s="351" t="s">
        <v>428</v>
      </c>
      <c r="E18" s="351" t="s">
        <v>429</v>
      </c>
      <c r="F18" s="351" t="s">
        <v>393</v>
      </c>
      <c r="G18" s="351">
        <v>1968</v>
      </c>
      <c r="H18" s="351"/>
      <c r="I18" s="351">
        <v>9</v>
      </c>
      <c r="J18" s="351"/>
      <c r="K18" s="351"/>
      <c r="L18" s="351">
        <v>2012</v>
      </c>
      <c r="M18" s="347">
        <v>37000</v>
      </c>
      <c r="N18" s="347" t="s">
        <v>490</v>
      </c>
      <c r="O18" s="354" t="s">
        <v>480</v>
      </c>
      <c r="P18" s="354" t="s">
        <v>481</v>
      </c>
      <c r="Q18" s="354" t="s">
        <v>480</v>
      </c>
      <c r="R18" s="354" t="s">
        <v>481</v>
      </c>
      <c r="S18" s="437" t="s">
        <v>430</v>
      </c>
    </row>
    <row r="19" spans="1:20" ht="41.1" customHeight="1" x14ac:dyDescent="0.2">
      <c r="A19" s="351">
        <v>13</v>
      </c>
      <c r="B19" s="351" t="s">
        <v>431</v>
      </c>
      <c r="C19" s="351" t="s">
        <v>432</v>
      </c>
      <c r="D19" s="351" t="s">
        <v>433</v>
      </c>
      <c r="E19" s="351" t="s">
        <v>434</v>
      </c>
      <c r="F19" s="352" t="s">
        <v>378</v>
      </c>
      <c r="G19" s="351">
        <v>7698</v>
      </c>
      <c r="H19" s="359">
        <v>44168</v>
      </c>
      <c r="I19" s="351">
        <v>6</v>
      </c>
      <c r="J19" s="351">
        <v>6635</v>
      </c>
      <c r="K19" s="351"/>
      <c r="L19" s="351">
        <v>2020</v>
      </c>
      <c r="M19" s="347"/>
      <c r="N19" s="358" t="s">
        <v>488</v>
      </c>
      <c r="O19" s="399" t="s">
        <v>482</v>
      </c>
      <c r="P19" s="399" t="s">
        <v>483</v>
      </c>
      <c r="Q19" s="353"/>
      <c r="R19" s="353"/>
      <c r="S19" s="437" t="s">
        <v>435</v>
      </c>
    </row>
    <row r="20" spans="1:20" ht="41.1" customHeight="1" x14ac:dyDescent="0.2">
      <c r="A20" s="351">
        <v>14</v>
      </c>
      <c r="B20" s="351" t="s">
        <v>436</v>
      </c>
      <c r="C20" s="351" t="s">
        <v>437</v>
      </c>
      <c r="D20" s="351" t="s">
        <v>438</v>
      </c>
      <c r="E20" s="351" t="s">
        <v>439</v>
      </c>
      <c r="F20" s="351" t="s">
        <v>393</v>
      </c>
      <c r="G20" s="351">
        <v>1598</v>
      </c>
      <c r="H20" s="359">
        <v>39819</v>
      </c>
      <c r="I20" s="351">
        <v>5</v>
      </c>
      <c r="J20" s="351"/>
      <c r="K20" s="351"/>
      <c r="L20" s="357">
        <v>2007</v>
      </c>
      <c r="M20" s="351"/>
      <c r="N20" s="358" t="s">
        <v>488</v>
      </c>
      <c r="O20" s="399" t="s">
        <v>484</v>
      </c>
      <c r="P20" s="354" t="s">
        <v>494</v>
      </c>
      <c r="Q20" s="353"/>
      <c r="R20" s="353"/>
      <c r="S20" s="437" t="s">
        <v>435</v>
      </c>
      <c r="T20" s="253"/>
    </row>
    <row r="21" spans="1:20" ht="48" customHeight="1" x14ac:dyDescent="0.2">
      <c r="A21" s="351">
        <v>15</v>
      </c>
      <c r="B21" s="351" t="s">
        <v>440</v>
      </c>
      <c r="C21" s="351"/>
      <c r="D21" s="351" t="s">
        <v>441</v>
      </c>
      <c r="E21" s="351" t="s">
        <v>442</v>
      </c>
      <c r="F21" s="353" t="s">
        <v>493</v>
      </c>
      <c r="G21" s="351"/>
      <c r="H21" s="359">
        <v>44383</v>
      </c>
      <c r="I21" s="351"/>
      <c r="J21" s="351"/>
      <c r="K21" s="351">
        <v>2700</v>
      </c>
      <c r="L21" s="351">
        <v>2021</v>
      </c>
      <c r="M21" s="347">
        <v>92127</v>
      </c>
      <c r="N21" s="347" t="s">
        <v>490</v>
      </c>
      <c r="O21" s="399" t="s">
        <v>485</v>
      </c>
      <c r="P21" s="399" t="s">
        <v>486</v>
      </c>
      <c r="Q21" s="399" t="s">
        <v>485</v>
      </c>
      <c r="R21" s="399" t="s">
        <v>486</v>
      </c>
      <c r="S21" s="437" t="s">
        <v>416</v>
      </c>
      <c r="T21" s="254" t="s">
        <v>443</v>
      </c>
    </row>
  </sheetData>
  <mergeCells count="20">
    <mergeCell ref="S1:T1"/>
    <mergeCell ref="A3:S3"/>
    <mergeCell ref="A4:A6"/>
    <mergeCell ref="B4:B6"/>
    <mergeCell ref="C4:C6"/>
    <mergeCell ref="D4:D6"/>
    <mergeCell ref="E4:E6"/>
    <mergeCell ref="F4:F6"/>
    <mergeCell ref="G4:G6"/>
    <mergeCell ref="H4:H6"/>
    <mergeCell ref="Q4:R5"/>
    <mergeCell ref="S4:S6"/>
    <mergeCell ref="A7:S7"/>
    <mergeCell ref="I4:I6"/>
    <mergeCell ref="J4:J6"/>
    <mergeCell ref="K4:K6"/>
    <mergeCell ref="L4:L6"/>
    <mergeCell ref="M4:M6"/>
    <mergeCell ref="O4:P5"/>
    <mergeCell ref="N4:N6"/>
  </mergeCells>
  <pageMargins left="0.51181102362204722" right="0.31496062992125984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zoomScaleNormal="100" workbookViewId="0">
      <selection activeCell="P5" sqref="P5"/>
    </sheetView>
  </sheetViews>
  <sheetFormatPr defaultColWidth="15.28515625" defaultRowHeight="86.25" customHeight="1" x14ac:dyDescent="0.2"/>
  <cols>
    <col min="1" max="1" width="15.28515625" style="405"/>
    <col min="2" max="2" width="7.42578125" style="405" customWidth="1"/>
    <col min="3" max="3" width="17.28515625" style="405" customWidth="1"/>
    <col min="4" max="4" width="18.140625" style="405" customWidth="1"/>
    <col min="5" max="5" width="17.85546875" style="405" hidden="1" customWidth="1"/>
    <col min="6" max="6" width="17.140625" style="405" customWidth="1"/>
    <col min="7" max="7" width="17.42578125" style="405" hidden="1" customWidth="1"/>
    <col min="8" max="8" width="18.42578125" style="405" hidden="1" customWidth="1"/>
    <col min="9" max="9" width="15.42578125" style="405" customWidth="1"/>
    <col min="10" max="10" width="22.85546875" style="405" customWidth="1"/>
    <col min="11" max="11" width="13.5703125" style="405" customWidth="1"/>
    <col min="12" max="12" width="15.5703125" style="405" hidden="1" customWidth="1"/>
    <col min="13" max="13" width="21.85546875" style="405" customWidth="1"/>
    <col min="14" max="14" width="18.5703125" style="405" customWidth="1"/>
    <col min="15" max="16384" width="15.28515625" style="405"/>
  </cols>
  <sheetData>
    <row r="1" spans="2:15" ht="36" customHeight="1" x14ac:dyDescent="0.2">
      <c r="M1" s="483" t="s">
        <v>588</v>
      </c>
      <c r="N1" s="483"/>
      <c r="O1" s="439"/>
    </row>
    <row r="2" spans="2:15" ht="35.25" customHeight="1" x14ac:dyDescent="0.2">
      <c r="B2" s="484" t="s">
        <v>497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2:15" ht="40.5" customHeight="1" x14ac:dyDescent="0.2">
      <c r="B3" s="406" t="s">
        <v>498</v>
      </c>
      <c r="C3" s="406" t="s">
        <v>499</v>
      </c>
      <c r="D3" s="406" t="s">
        <v>371</v>
      </c>
      <c r="E3" s="406" t="s">
        <v>500</v>
      </c>
      <c r="F3" s="406" t="s">
        <v>501</v>
      </c>
      <c r="G3" s="407" t="s">
        <v>502</v>
      </c>
      <c r="H3" s="406" t="s">
        <v>503</v>
      </c>
      <c r="I3" s="406" t="s">
        <v>504</v>
      </c>
      <c r="J3" s="406" t="s">
        <v>505</v>
      </c>
      <c r="K3" s="406" t="s">
        <v>506</v>
      </c>
      <c r="L3" s="406" t="s">
        <v>507</v>
      </c>
      <c r="M3" s="408" t="s">
        <v>508</v>
      </c>
      <c r="N3" s="408" t="s">
        <v>496</v>
      </c>
    </row>
    <row r="4" spans="2:15" ht="58.5" customHeight="1" x14ac:dyDescent="0.2">
      <c r="B4" s="406">
        <v>1</v>
      </c>
      <c r="C4" s="406" t="s">
        <v>509</v>
      </c>
      <c r="D4" s="406" t="s">
        <v>509</v>
      </c>
      <c r="E4" s="406" t="s">
        <v>510</v>
      </c>
      <c r="F4" s="409" t="s">
        <v>511</v>
      </c>
      <c r="G4" s="409" t="s">
        <v>512</v>
      </c>
      <c r="H4" s="409" t="s">
        <v>513</v>
      </c>
      <c r="I4" s="409" t="s">
        <v>514</v>
      </c>
      <c r="J4" s="409" t="s">
        <v>515</v>
      </c>
      <c r="K4" s="410" t="s">
        <v>516</v>
      </c>
      <c r="L4" s="410" t="s">
        <v>517</v>
      </c>
      <c r="M4" s="411">
        <v>576.71</v>
      </c>
      <c r="N4" s="412"/>
    </row>
    <row r="5" spans="2:15" ht="51.75" customHeight="1" x14ac:dyDescent="0.2">
      <c r="B5" s="406">
        <v>2</v>
      </c>
      <c r="C5" s="406" t="s">
        <v>509</v>
      </c>
      <c r="D5" s="406" t="s">
        <v>509</v>
      </c>
      <c r="E5" s="406" t="s">
        <v>510</v>
      </c>
      <c r="F5" s="409" t="s">
        <v>511</v>
      </c>
      <c r="G5" s="409" t="s">
        <v>512</v>
      </c>
      <c r="H5" s="409" t="s">
        <v>518</v>
      </c>
      <c r="I5" s="409" t="s">
        <v>514</v>
      </c>
      <c r="J5" s="409" t="s">
        <v>519</v>
      </c>
      <c r="K5" s="410" t="s">
        <v>520</v>
      </c>
      <c r="L5" s="409" t="s">
        <v>521</v>
      </c>
      <c r="M5" s="411">
        <v>1760.56</v>
      </c>
      <c r="N5" s="412"/>
    </row>
    <row r="6" spans="2:15" ht="73.5" customHeight="1" x14ac:dyDescent="0.2">
      <c r="B6" s="406">
        <v>3</v>
      </c>
      <c r="C6" s="406" t="s">
        <v>509</v>
      </c>
      <c r="D6" s="406" t="s">
        <v>509</v>
      </c>
      <c r="E6" s="406" t="s">
        <v>510</v>
      </c>
      <c r="F6" s="409" t="s">
        <v>511</v>
      </c>
      <c r="G6" s="409" t="s">
        <v>512</v>
      </c>
      <c r="H6" s="409" t="s">
        <v>522</v>
      </c>
      <c r="I6" s="409" t="s">
        <v>514</v>
      </c>
      <c r="J6" s="409" t="s">
        <v>523</v>
      </c>
      <c r="K6" s="410" t="s">
        <v>524</v>
      </c>
      <c r="L6" s="410" t="s">
        <v>525</v>
      </c>
      <c r="M6" s="411">
        <v>4686.5</v>
      </c>
      <c r="N6" s="412"/>
    </row>
    <row r="7" spans="2:15" ht="33.75" customHeight="1" x14ac:dyDescent="0.2">
      <c r="B7" s="485"/>
      <c r="C7" s="486"/>
      <c r="D7" s="486"/>
      <c r="E7" s="486"/>
      <c r="F7" s="486"/>
      <c r="G7" s="486"/>
      <c r="H7" s="486"/>
      <c r="I7" s="486"/>
      <c r="J7" s="486"/>
      <c r="K7" s="486"/>
      <c r="L7" s="487"/>
      <c r="M7" s="413">
        <f>SUM(M4:M6)</f>
        <v>7023.77</v>
      </c>
      <c r="N7" s="414"/>
    </row>
    <row r="8" spans="2:15" ht="48" customHeight="1" x14ac:dyDescent="0.2">
      <c r="B8" s="484" t="s">
        <v>526</v>
      </c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</row>
    <row r="9" spans="2:15" ht="48" customHeight="1" x14ac:dyDescent="0.2">
      <c r="B9" s="406" t="s">
        <v>498</v>
      </c>
      <c r="C9" s="406" t="s">
        <v>499</v>
      </c>
      <c r="D9" s="406" t="s">
        <v>527</v>
      </c>
      <c r="E9" s="406" t="s">
        <v>500</v>
      </c>
      <c r="F9" s="406" t="s">
        <v>501</v>
      </c>
      <c r="G9" s="407" t="s">
        <v>502</v>
      </c>
      <c r="H9" s="406" t="s">
        <v>503</v>
      </c>
      <c r="I9" s="406" t="s">
        <v>504</v>
      </c>
      <c r="J9" s="406" t="s">
        <v>505</v>
      </c>
      <c r="K9" s="406" t="s">
        <v>506</v>
      </c>
      <c r="L9" s="406" t="s">
        <v>507</v>
      </c>
      <c r="M9" s="408" t="s">
        <v>508</v>
      </c>
      <c r="N9" s="408" t="s">
        <v>496</v>
      </c>
    </row>
    <row r="10" spans="2:15" ht="54" customHeight="1" x14ac:dyDescent="0.2">
      <c r="B10" s="406">
        <v>1</v>
      </c>
      <c r="C10" s="406" t="s">
        <v>509</v>
      </c>
      <c r="D10" s="406" t="s">
        <v>509</v>
      </c>
      <c r="E10" s="406" t="s">
        <v>528</v>
      </c>
      <c r="F10" s="415" t="s">
        <v>511</v>
      </c>
      <c r="G10" s="415" t="s">
        <v>529</v>
      </c>
      <c r="H10" s="415" t="s">
        <v>530</v>
      </c>
      <c r="I10" s="415" t="s">
        <v>531</v>
      </c>
      <c r="J10" s="415" t="s">
        <v>532</v>
      </c>
      <c r="K10" s="417">
        <v>43894</v>
      </c>
      <c r="L10" s="417">
        <v>43894</v>
      </c>
      <c r="M10" s="408">
        <v>3440.86</v>
      </c>
      <c r="N10" s="412"/>
    </row>
    <row r="11" spans="2:15" ht="51" customHeight="1" x14ac:dyDescent="0.2">
      <c r="B11" s="406">
        <v>2</v>
      </c>
      <c r="C11" s="406" t="s">
        <v>509</v>
      </c>
      <c r="D11" s="406" t="s">
        <v>509</v>
      </c>
      <c r="E11" s="406" t="s">
        <v>533</v>
      </c>
      <c r="F11" s="415" t="s">
        <v>511</v>
      </c>
      <c r="G11" s="415" t="s">
        <v>534</v>
      </c>
      <c r="H11" s="415" t="s">
        <v>535</v>
      </c>
      <c r="I11" s="415" t="s">
        <v>514</v>
      </c>
      <c r="J11" s="409" t="s">
        <v>536</v>
      </c>
      <c r="K11" s="417">
        <v>44013</v>
      </c>
      <c r="L11" s="416" t="s">
        <v>537</v>
      </c>
      <c r="M11" s="408">
        <v>257.31</v>
      </c>
      <c r="N11" s="412"/>
    </row>
    <row r="12" spans="2:15" ht="63.75" hidden="1" customHeight="1" x14ac:dyDescent="0.2">
      <c r="B12" s="406">
        <v>5</v>
      </c>
      <c r="C12" s="406" t="s">
        <v>509</v>
      </c>
      <c r="D12" s="406" t="s">
        <v>509</v>
      </c>
      <c r="E12" s="415" t="s">
        <v>538</v>
      </c>
      <c r="F12" s="415" t="s">
        <v>511</v>
      </c>
      <c r="G12" s="415" t="s">
        <v>534</v>
      </c>
      <c r="H12" s="415" t="s">
        <v>539</v>
      </c>
      <c r="I12" s="415" t="s">
        <v>514</v>
      </c>
      <c r="J12" s="415" t="s">
        <v>540</v>
      </c>
      <c r="K12" s="427">
        <v>43970</v>
      </c>
      <c r="L12" s="418" t="s">
        <v>541</v>
      </c>
      <c r="M12" s="419" t="s">
        <v>542</v>
      </c>
      <c r="N12" s="412"/>
    </row>
    <row r="13" spans="2:15" ht="68.25" customHeight="1" x14ac:dyDescent="0.2">
      <c r="B13" s="406">
        <v>3</v>
      </c>
      <c r="C13" s="406" t="s">
        <v>509</v>
      </c>
      <c r="D13" s="406" t="s">
        <v>509</v>
      </c>
      <c r="E13" s="406" t="s">
        <v>509</v>
      </c>
      <c r="F13" s="415" t="s">
        <v>511</v>
      </c>
      <c r="G13" s="415" t="s">
        <v>534</v>
      </c>
      <c r="H13" s="415" t="s">
        <v>543</v>
      </c>
      <c r="I13" s="415" t="s">
        <v>531</v>
      </c>
      <c r="J13" s="415" t="s">
        <v>544</v>
      </c>
      <c r="K13" s="427">
        <v>44060</v>
      </c>
      <c r="L13" s="418" t="s">
        <v>545</v>
      </c>
      <c r="M13" s="419">
        <v>10179.33</v>
      </c>
      <c r="N13" s="412"/>
    </row>
    <row r="14" spans="2:15" ht="71.25" customHeight="1" x14ac:dyDescent="0.2">
      <c r="B14" s="406">
        <v>4</v>
      </c>
      <c r="C14" s="406" t="s">
        <v>509</v>
      </c>
      <c r="D14" s="406" t="s">
        <v>509</v>
      </c>
      <c r="E14" s="406" t="s">
        <v>509</v>
      </c>
      <c r="F14" s="415" t="s">
        <v>511</v>
      </c>
      <c r="G14" s="415" t="s">
        <v>534</v>
      </c>
      <c r="H14" s="415" t="s">
        <v>546</v>
      </c>
      <c r="I14" s="415" t="s">
        <v>531</v>
      </c>
      <c r="J14" s="415" t="s">
        <v>544</v>
      </c>
      <c r="K14" s="427">
        <v>44073</v>
      </c>
      <c r="L14" s="418" t="s">
        <v>547</v>
      </c>
      <c r="M14" s="419">
        <v>10841.34</v>
      </c>
      <c r="N14" s="412"/>
    </row>
    <row r="15" spans="2:15" ht="64.5" customHeight="1" x14ac:dyDescent="0.2">
      <c r="B15" s="406">
        <v>5</v>
      </c>
      <c r="C15" s="406" t="s">
        <v>509</v>
      </c>
      <c r="D15" s="415" t="s">
        <v>548</v>
      </c>
      <c r="E15" s="415" t="s">
        <v>533</v>
      </c>
      <c r="F15" s="415" t="s">
        <v>549</v>
      </c>
      <c r="G15" s="415" t="s">
        <v>534</v>
      </c>
      <c r="H15" s="409" t="s">
        <v>550</v>
      </c>
      <c r="I15" s="415" t="s">
        <v>514</v>
      </c>
      <c r="J15" s="415" t="s">
        <v>551</v>
      </c>
      <c r="K15" s="427">
        <v>43581</v>
      </c>
      <c r="L15" s="418" t="s">
        <v>552</v>
      </c>
      <c r="M15" s="411">
        <v>35987.18</v>
      </c>
      <c r="N15" s="412"/>
    </row>
    <row r="16" spans="2:15" ht="51.75" customHeight="1" x14ac:dyDescent="0.2">
      <c r="B16" s="406">
        <v>6</v>
      </c>
      <c r="C16" s="406" t="s">
        <v>509</v>
      </c>
      <c r="D16" s="415" t="s">
        <v>553</v>
      </c>
      <c r="E16" s="415" t="s">
        <v>533</v>
      </c>
      <c r="F16" s="415" t="s">
        <v>511</v>
      </c>
      <c r="G16" s="415">
        <v>1022712115</v>
      </c>
      <c r="H16" s="409" t="s">
        <v>554</v>
      </c>
      <c r="I16" s="415" t="s">
        <v>514</v>
      </c>
      <c r="J16" s="415" t="s">
        <v>551</v>
      </c>
      <c r="K16" s="427">
        <v>43581</v>
      </c>
      <c r="L16" s="410" t="s">
        <v>555</v>
      </c>
      <c r="M16" s="411">
        <v>17735</v>
      </c>
      <c r="N16" s="408">
        <v>148509.07</v>
      </c>
    </row>
    <row r="17" spans="2:14" ht="31.5" customHeight="1" x14ac:dyDescent="0.2">
      <c r="B17" s="420"/>
      <c r="M17" s="421">
        <f>SUM(M10:M16)</f>
        <v>78441.02</v>
      </c>
      <c r="N17" s="421">
        <f>SUM(N10:N16)</f>
        <v>148509.07</v>
      </c>
    </row>
    <row r="18" spans="2:14" ht="43.5" customHeight="1" x14ac:dyDescent="0.2">
      <c r="B18" s="484" t="s">
        <v>556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</row>
    <row r="19" spans="2:14" ht="54.75" customHeight="1" x14ac:dyDescent="0.2">
      <c r="B19" s="406" t="s">
        <v>498</v>
      </c>
      <c r="C19" s="406" t="s">
        <v>499</v>
      </c>
      <c r="D19" s="406" t="s">
        <v>527</v>
      </c>
      <c r="E19" s="406" t="s">
        <v>500</v>
      </c>
      <c r="F19" s="406" t="s">
        <v>501</v>
      </c>
      <c r="G19" s="407" t="s">
        <v>502</v>
      </c>
      <c r="H19" s="406" t="s">
        <v>503</v>
      </c>
      <c r="I19" s="406" t="s">
        <v>504</v>
      </c>
      <c r="J19" s="406" t="s">
        <v>505</v>
      </c>
      <c r="K19" s="406" t="s">
        <v>506</v>
      </c>
      <c r="L19" s="406" t="s">
        <v>507</v>
      </c>
      <c r="M19" s="408" t="s">
        <v>508</v>
      </c>
      <c r="N19" s="408" t="s">
        <v>496</v>
      </c>
    </row>
    <row r="20" spans="2:14" s="420" customFormat="1" ht="57.75" customHeight="1" x14ac:dyDescent="0.2">
      <c r="B20" s="406">
        <v>1</v>
      </c>
      <c r="C20" s="406" t="s">
        <v>509</v>
      </c>
      <c r="D20" s="406" t="s">
        <v>509</v>
      </c>
      <c r="E20" s="406" t="s">
        <v>509</v>
      </c>
      <c r="F20" s="409" t="s">
        <v>511</v>
      </c>
      <c r="G20" s="415" t="s">
        <v>557</v>
      </c>
      <c r="H20" s="415" t="s">
        <v>558</v>
      </c>
      <c r="I20" s="415" t="s">
        <v>531</v>
      </c>
      <c r="J20" s="415" t="s">
        <v>559</v>
      </c>
      <c r="K20" s="428">
        <v>44257</v>
      </c>
      <c r="L20" s="418" t="s">
        <v>560</v>
      </c>
      <c r="M20" s="411">
        <v>2818</v>
      </c>
      <c r="N20" s="406"/>
    </row>
    <row r="21" spans="2:14" s="420" customFormat="1" ht="59.25" customHeight="1" x14ac:dyDescent="0.2">
      <c r="B21" s="406">
        <v>2</v>
      </c>
      <c r="C21" s="406" t="s">
        <v>509</v>
      </c>
      <c r="D21" s="406" t="s">
        <v>509</v>
      </c>
      <c r="E21" s="406" t="s">
        <v>509</v>
      </c>
      <c r="F21" s="409" t="s">
        <v>511</v>
      </c>
      <c r="G21" s="415" t="s">
        <v>557</v>
      </c>
      <c r="H21" s="415" t="s">
        <v>558</v>
      </c>
      <c r="I21" s="415" t="s">
        <v>514</v>
      </c>
      <c r="J21" s="415" t="s">
        <v>561</v>
      </c>
      <c r="K21" s="428">
        <v>44251</v>
      </c>
      <c r="L21" s="418" t="s">
        <v>562</v>
      </c>
      <c r="M21" s="411">
        <v>9477.77</v>
      </c>
      <c r="N21" s="406"/>
    </row>
    <row r="22" spans="2:14" s="420" customFormat="1" ht="59.25" customHeight="1" x14ac:dyDescent="0.2">
      <c r="B22" s="406">
        <v>3</v>
      </c>
      <c r="C22" s="406" t="s">
        <v>509</v>
      </c>
      <c r="D22" s="406" t="s">
        <v>509</v>
      </c>
      <c r="E22" s="422" t="s">
        <v>528</v>
      </c>
      <c r="F22" s="422" t="s">
        <v>511</v>
      </c>
      <c r="G22" s="422" t="s">
        <v>563</v>
      </c>
      <c r="H22" s="422" t="s">
        <v>564</v>
      </c>
      <c r="I22" s="422" t="s">
        <v>531</v>
      </c>
      <c r="J22" s="422" t="s">
        <v>565</v>
      </c>
      <c r="K22" s="429">
        <v>44392</v>
      </c>
      <c r="L22" s="423" t="s">
        <v>566</v>
      </c>
      <c r="M22" s="424">
        <v>3871</v>
      </c>
      <c r="N22" s="406"/>
    </row>
    <row r="23" spans="2:14" s="420" customFormat="1" ht="59.25" customHeight="1" x14ac:dyDescent="0.2">
      <c r="B23" s="406">
        <v>4</v>
      </c>
      <c r="C23" s="406" t="s">
        <v>509</v>
      </c>
      <c r="D23" s="406" t="s">
        <v>509</v>
      </c>
      <c r="E23" s="422" t="s">
        <v>567</v>
      </c>
      <c r="F23" s="422" t="s">
        <v>511</v>
      </c>
      <c r="G23" s="422" t="s">
        <v>563</v>
      </c>
      <c r="H23" s="422" t="s">
        <v>568</v>
      </c>
      <c r="I23" s="422" t="s">
        <v>531</v>
      </c>
      <c r="J23" s="422" t="s">
        <v>569</v>
      </c>
      <c r="K23" s="429">
        <v>44392</v>
      </c>
      <c r="L23" s="423" t="s">
        <v>570</v>
      </c>
      <c r="M23" s="424">
        <v>2515.15</v>
      </c>
      <c r="N23" s="406"/>
    </row>
    <row r="24" spans="2:14" s="420" customFormat="1" ht="59.25" customHeight="1" x14ac:dyDescent="0.2">
      <c r="B24" s="406">
        <v>5</v>
      </c>
      <c r="C24" s="406" t="s">
        <v>509</v>
      </c>
      <c r="D24" s="406" t="s">
        <v>509</v>
      </c>
      <c r="E24" s="422" t="s">
        <v>571</v>
      </c>
      <c r="F24" s="422" t="s">
        <v>511</v>
      </c>
      <c r="G24" s="422" t="s">
        <v>563</v>
      </c>
      <c r="H24" s="422" t="s">
        <v>572</v>
      </c>
      <c r="I24" s="422" t="s">
        <v>514</v>
      </c>
      <c r="J24" s="422" t="s">
        <v>573</v>
      </c>
      <c r="K24" s="429">
        <v>44391</v>
      </c>
      <c r="L24" s="422"/>
      <c r="M24" s="424" t="s">
        <v>574</v>
      </c>
      <c r="N24" s="408">
        <v>2500</v>
      </c>
    </row>
    <row r="25" spans="2:14" s="420" customFormat="1" ht="59.25" customHeight="1" x14ac:dyDescent="0.2">
      <c r="B25" s="406">
        <v>6</v>
      </c>
      <c r="C25" s="406" t="s">
        <v>509</v>
      </c>
      <c r="D25" s="406" t="s">
        <v>509</v>
      </c>
      <c r="E25" s="422" t="s">
        <v>575</v>
      </c>
      <c r="F25" s="422" t="s">
        <v>511</v>
      </c>
      <c r="G25" s="422" t="s">
        <v>563</v>
      </c>
      <c r="H25" s="422" t="s">
        <v>576</v>
      </c>
      <c r="I25" s="422" t="s">
        <v>531</v>
      </c>
      <c r="J25" s="422" t="s">
        <v>577</v>
      </c>
      <c r="K25" s="429">
        <v>44392</v>
      </c>
      <c r="L25" s="423" t="s">
        <v>578</v>
      </c>
      <c r="M25" s="424">
        <v>2367.5</v>
      </c>
      <c r="N25" s="408">
        <v>2368</v>
      </c>
    </row>
    <row r="26" spans="2:14" s="420" customFormat="1" ht="59.25" customHeight="1" x14ac:dyDescent="0.2">
      <c r="B26" s="406">
        <v>7</v>
      </c>
      <c r="C26" s="406" t="s">
        <v>509</v>
      </c>
      <c r="D26" s="406" t="s">
        <v>509</v>
      </c>
      <c r="E26" s="422" t="s">
        <v>579</v>
      </c>
      <c r="F26" s="422" t="s">
        <v>511</v>
      </c>
      <c r="G26" s="422" t="s">
        <v>580</v>
      </c>
      <c r="H26" s="422" t="s">
        <v>581</v>
      </c>
      <c r="I26" s="422" t="s">
        <v>582</v>
      </c>
      <c r="J26" s="422" t="s">
        <v>583</v>
      </c>
      <c r="K26" s="429">
        <v>44427</v>
      </c>
      <c r="L26" s="422"/>
      <c r="M26" s="424" t="s">
        <v>574</v>
      </c>
      <c r="N26" s="408">
        <v>2500</v>
      </c>
    </row>
    <row r="27" spans="2:14" ht="39" customHeight="1" x14ac:dyDescent="0.2"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1">
        <f>SUM(M20:M26)</f>
        <v>21049.420000000002</v>
      </c>
      <c r="N27" s="426">
        <f>SUM(N24:N26)</f>
        <v>7368</v>
      </c>
    </row>
  </sheetData>
  <mergeCells count="5">
    <mergeCell ref="M1:N1"/>
    <mergeCell ref="B2:N2"/>
    <mergeCell ref="B7:L7"/>
    <mergeCell ref="B8:N8"/>
    <mergeCell ref="B18:N18"/>
  </mergeCells>
  <pageMargins left="0.70866141732283472" right="0.70866141732283472" top="0.74803149606299213" bottom="0.9448818897637796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budynki</vt:lpstr>
      <vt:lpstr>środki trwałe</vt:lpstr>
      <vt:lpstr>elektronika</vt:lpstr>
      <vt:lpstr>pojazdy</vt:lpstr>
      <vt:lpstr>szkodowość</vt:lpstr>
      <vt:lpstr>budynki!Obszar_wydruku</vt:lpstr>
      <vt:lpstr>elektronika!Obszar_wydruku</vt:lpstr>
      <vt:lpstr>szkodowość!Obszar_wydruku</vt:lpstr>
      <vt:lpstr>'środki trwałe'!Obszar_wydruku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RZG2 Krzysztof Potakowski</cp:lastModifiedBy>
  <cp:lastPrinted>2021-11-16T13:40:20Z</cp:lastPrinted>
  <dcterms:created xsi:type="dcterms:W3CDTF">2003-03-13T10:23:20Z</dcterms:created>
  <dcterms:modified xsi:type="dcterms:W3CDTF">2021-11-17T10:30:19Z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