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PRZETARGI 2022\MIRKA\PN-47.22 wyroby medyczne\SWZ z załącznikami\"/>
    </mc:Choice>
  </mc:AlternateContent>
  <bookViews>
    <workbookView xWindow="0" yWindow="0" windowWidth="28560" windowHeight="12060"/>
  </bookViews>
  <sheets>
    <sheet name="do przetargu" sheetId="1" r:id="rId1"/>
    <sheet name="Arkusz1" sheetId="2" r:id="rId2"/>
    <sheet name="OIOM" sheetId="3" r:id="rId3"/>
    <sheet name="OPER" sheetId="4" r:id="rId4"/>
    <sheet name="NEO" sheetId="5" r:id="rId5"/>
    <sheet name="GIN. 4. ONKO" sheetId="6" r:id="rId6"/>
  </sheets>
  <calcPr calcId="152511"/>
</workbook>
</file>

<file path=xl/calcChain.xml><?xml version="1.0" encoding="utf-8"?>
<calcChain xmlns="http://schemas.openxmlformats.org/spreadsheetml/2006/main">
  <c r="G38" i="5" l="1"/>
  <c r="G37" i="5"/>
  <c r="H37" i="5" s="1"/>
  <c r="I37" i="5" s="1"/>
  <c r="G36" i="5"/>
  <c r="H36" i="5" s="1"/>
  <c r="I36" i="5" s="1"/>
  <c r="G35" i="5"/>
  <c r="G9" i="6"/>
  <c r="H9" i="6" s="1"/>
  <c r="G8" i="6"/>
  <c r="G7" i="6"/>
  <c r="H7" i="6" s="1"/>
  <c r="I7" i="6" s="1"/>
  <c r="G6" i="6"/>
  <c r="H6" i="6" s="1"/>
  <c r="I6" i="6" s="1"/>
  <c r="G76" i="5"/>
  <c r="H76" i="5" s="1"/>
  <c r="G75" i="5"/>
  <c r="H75" i="5" s="1"/>
  <c r="G70" i="5"/>
  <c r="H70" i="5" s="1"/>
  <c r="I70" i="5" s="1"/>
  <c r="G69" i="5"/>
  <c r="H69" i="5" s="1"/>
  <c r="G68" i="5"/>
  <c r="H68" i="5" s="1"/>
  <c r="G62" i="5"/>
  <c r="H62" i="5" s="1"/>
  <c r="I62" i="5" s="1"/>
  <c r="G61" i="5"/>
  <c r="H61" i="5" s="1"/>
  <c r="G56" i="5"/>
  <c r="H56" i="5" s="1"/>
  <c r="G55" i="5"/>
  <c r="H55" i="5" s="1"/>
  <c r="I55" i="5" s="1"/>
  <c r="G50" i="5"/>
  <c r="H50" i="5" s="1"/>
  <c r="G45" i="5"/>
  <c r="H45" i="5" s="1"/>
  <c r="I45" i="5" s="1"/>
  <c r="G44" i="5"/>
  <c r="H44" i="5" s="1"/>
  <c r="G43" i="5"/>
  <c r="H43" i="5" s="1"/>
  <c r="G30" i="5"/>
  <c r="H30" i="5" s="1"/>
  <c r="G29" i="5"/>
  <c r="H29" i="5" s="1"/>
  <c r="G24" i="5"/>
  <c r="H24" i="5" s="1"/>
  <c r="I24" i="5" s="1"/>
  <c r="G23" i="5"/>
  <c r="H23" i="5" s="1"/>
  <c r="G22" i="5"/>
  <c r="H22" i="5" s="1"/>
  <c r="G17" i="5"/>
  <c r="H17" i="5" s="1"/>
  <c r="G16" i="5"/>
  <c r="H16" i="5" s="1"/>
  <c r="G11" i="5"/>
  <c r="H11" i="5" s="1"/>
  <c r="I11" i="5" s="1"/>
  <c r="G10" i="5"/>
  <c r="H10" i="5" s="1"/>
  <c r="I10" i="5" s="1"/>
  <c r="G5" i="5"/>
  <c r="H5" i="5" s="1"/>
  <c r="G25" i="4"/>
  <c r="H25" i="4" s="1"/>
  <c r="G24" i="4"/>
  <c r="H24" i="4" s="1"/>
  <c r="G23" i="4"/>
  <c r="H23" i="4" s="1"/>
  <c r="G18" i="4"/>
  <c r="H18" i="4" s="1"/>
  <c r="G17" i="4"/>
  <c r="H17" i="4" s="1"/>
  <c r="H12" i="4"/>
  <c r="G12" i="4"/>
  <c r="G11" i="4"/>
  <c r="H11" i="4" s="1"/>
  <c r="G10" i="4"/>
  <c r="H10" i="4" s="1"/>
  <c r="G5" i="4"/>
  <c r="H5" i="4" s="1"/>
  <c r="H6" i="4" s="1"/>
  <c r="G54" i="3"/>
  <c r="H54" i="3" s="1"/>
  <c r="G49" i="3"/>
  <c r="H49" i="3" s="1"/>
  <c r="I49" i="3" s="1"/>
  <c r="G48" i="3"/>
  <c r="H48" i="3" s="1"/>
  <c r="G43" i="3"/>
  <c r="H43" i="3" s="1"/>
  <c r="G37" i="3"/>
  <c r="H37" i="3" s="1"/>
  <c r="I37" i="3" s="1"/>
  <c r="G32" i="3"/>
  <c r="G33" i="3" s="1"/>
  <c r="G27" i="3"/>
  <c r="H27" i="3" s="1"/>
  <c r="H28" i="3" s="1"/>
  <c r="G22" i="3"/>
  <c r="G21" i="3"/>
  <c r="H21" i="3" s="1"/>
  <c r="G20" i="3"/>
  <c r="G15" i="3"/>
  <c r="G10" i="3"/>
  <c r="H10" i="3" s="1"/>
  <c r="H11" i="3" s="1"/>
  <c r="G5" i="3"/>
  <c r="H5" i="3" s="1"/>
  <c r="H6" i="3" s="1"/>
  <c r="I163" i="1"/>
  <c r="G39" i="5" l="1"/>
  <c r="H35" i="5"/>
  <c r="I35" i="5"/>
  <c r="H38" i="5"/>
  <c r="I38" i="5" s="1"/>
  <c r="H163" i="1"/>
  <c r="G163" i="1"/>
  <c r="G10" i="6"/>
  <c r="H8" i="6"/>
  <c r="H10" i="6" s="1"/>
  <c r="I9" i="6"/>
  <c r="H31" i="5"/>
  <c r="H71" i="5"/>
  <c r="I50" i="5"/>
  <c r="I51" i="5" s="1"/>
  <c r="I43" i="5"/>
  <c r="H6" i="5"/>
  <c r="G18" i="5"/>
  <c r="H18" i="5" s="1"/>
  <c r="G31" i="5"/>
  <c r="G51" i="5"/>
  <c r="H51" i="5" s="1"/>
  <c r="G63" i="5"/>
  <c r="G77" i="5"/>
  <c r="I22" i="5"/>
  <c r="I56" i="5"/>
  <c r="I57" i="5" s="1"/>
  <c r="H57" i="5"/>
  <c r="H46" i="5"/>
  <c r="H63" i="5"/>
  <c r="H77" i="5"/>
  <c r="I12" i="5"/>
  <c r="H25" i="5"/>
  <c r="I5" i="5"/>
  <c r="I6" i="5" s="1"/>
  <c r="G6" i="5"/>
  <c r="H12" i="5"/>
  <c r="I17" i="5"/>
  <c r="I23" i="5"/>
  <c r="G25" i="5"/>
  <c r="I30" i="5"/>
  <c r="I44" i="5"/>
  <c r="G46" i="5"/>
  <c r="G71" i="5"/>
  <c r="I76" i="5"/>
  <c r="I77" i="5" s="1"/>
  <c r="G12" i="5"/>
  <c r="G57" i="5"/>
  <c r="I68" i="5"/>
  <c r="I71" i="5" s="1"/>
  <c r="I16" i="5"/>
  <c r="I29" i="5"/>
  <c r="I61" i="5"/>
  <c r="I63" i="5" s="1"/>
  <c r="I75" i="5"/>
  <c r="I17" i="4"/>
  <c r="I24" i="4"/>
  <c r="I12" i="4"/>
  <c r="H13" i="4"/>
  <c r="G19" i="4"/>
  <c r="H19" i="4" s="1"/>
  <c r="I10" i="4"/>
  <c r="I11" i="4"/>
  <c r="G13" i="4"/>
  <c r="I18" i="4"/>
  <c r="I23" i="4"/>
  <c r="G6" i="4"/>
  <c r="G26" i="4"/>
  <c r="H26" i="4" s="1"/>
  <c r="I5" i="4"/>
  <c r="I6" i="4" s="1"/>
  <c r="I25" i="4"/>
  <c r="H32" i="3"/>
  <c r="H33" i="3" s="1"/>
  <c r="G44" i="3"/>
  <c r="H44" i="3" s="1"/>
  <c r="G28" i="3"/>
  <c r="G38" i="3"/>
  <c r="H38" i="3" s="1"/>
  <c r="G23" i="3"/>
  <c r="G50" i="3"/>
  <c r="I27" i="3"/>
  <c r="I28" i="3" s="1"/>
  <c r="H50" i="3"/>
  <c r="G11" i="3"/>
  <c r="H15" i="3"/>
  <c r="H16" i="3" s="1"/>
  <c r="H22" i="3"/>
  <c r="I22" i="3" s="1"/>
  <c r="I43" i="3"/>
  <c r="G55" i="3"/>
  <c r="H55" i="3" s="1"/>
  <c r="G6" i="3"/>
  <c r="I10" i="3"/>
  <c r="I11" i="3" s="1"/>
  <c r="I54" i="3"/>
  <c r="I55" i="3" s="1"/>
  <c r="I5" i="3"/>
  <c r="I6" i="3" s="1"/>
  <c r="G16" i="3"/>
  <c r="H20" i="3"/>
  <c r="I21" i="3"/>
  <c r="I48" i="3"/>
  <c r="I50" i="3" s="1"/>
  <c r="I32" i="3" l="1"/>
  <c r="I33" i="3" s="1"/>
  <c r="I46" i="5"/>
  <c r="I39" i="5"/>
  <c r="H39" i="5"/>
  <c r="I8" i="6"/>
  <c r="I10" i="6" s="1"/>
  <c r="I25" i="5"/>
  <c r="I31" i="5"/>
  <c r="I26" i="4"/>
  <c r="I13" i="4"/>
  <c r="H23" i="3"/>
  <c r="I15" i="3"/>
  <c r="I16" i="3" s="1"/>
  <c r="I20" i="3"/>
  <c r="I23" i="3" s="1"/>
  <c r="G7" i="2" l="1"/>
  <c r="H7" i="2" s="1"/>
  <c r="G6" i="2"/>
  <c r="H6" i="2" s="1"/>
  <c r="I6" i="2" l="1"/>
  <c r="H8" i="2"/>
  <c r="G8" i="2"/>
  <c r="I7" i="2"/>
  <c r="I8" i="2" s="1"/>
</calcChain>
</file>

<file path=xl/sharedStrings.xml><?xml version="1.0" encoding="utf-8"?>
<sst xmlns="http://schemas.openxmlformats.org/spreadsheetml/2006/main" count="1426" uniqueCount="252">
  <si>
    <t>Część 1.</t>
  </si>
  <si>
    <t>Opis wyrobu medycznego, parametry, cechy szczególne, rodzaj opakowania, ilość w opakowaniu jednostkowym.</t>
  </si>
  <si>
    <t>j.m.</t>
  </si>
  <si>
    <t>ilość op.</t>
  </si>
  <si>
    <t>VAT %</t>
  </si>
  <si>
    <t>1.</t>
  </si>
  <si>
    <t>op.</t>
  </si>
  <si>
    <t>2.</t>
  </si>
  <si>
    <t>Razem wartość netto:</t>
  </si>
  <si>
    <t>3.</t>
  </si>
  <si>
    <t>4.</t>
  </si>
  <si>
    <t xml:space="preserve">Ilość </t>
  </si>
  <si>
    <t>Cena  jedn. netto w PLN</t>
  </si>
  <si>
    <t>Vat %</t>
  </si>
  <si>
    <t>wartość netto w PLN</t>
  </si>
  <si>
    <t>szt.</t>
  </si>
  <si>
    <t>5.</t>
  </si>
  <si>
    <t>Razem netto w zł.</t>
  </si>
  <si>
    <t>Regulator przepływu płynów w kroplówce.</t>
  </si>
  <si>
    <t>Maski krataniowe klasyczne dla noworodków i dorosłych.</t>
  </si>
  <si>
    <t>cena j. netto</t>
  </si>
  <si>
    <t>VAT</t>
  </si>
  <si>
    <t>Przedłużacz/ łącznik prosty o gładkim wnętrzu z prostym złączem  rurki intubacyjnej do układów oddechowych, długość 15 cm, ze złączem rurki 22M/15F i łącznikiem 15M, spiralne zbrojenie zapobiega załamaniu pod wpływem wyginania lub skręcania, sterylny, jednorazowego użytku, pakowany pojedynczo.</t>
  </si>
  <si>
    <t>Wartość Pakietu Netto:</t>
  </si>
  <si>
    <t>Część 10.</t>
  </si>
  <si>
    <t>Łączniki i akcesoria do sporządzania leków.</t>
  </si>
  <si>
    <t>Łącznik do bezpiecznego przygotowania leków cytotoksycznych, do transferu leków z fiolki, kolec standardowy, płaski zawór bezigłowy aktywowany końcówką Luer lub LuerLock (podzielna membrana)łatwy do dezynfekcji, filtr powietrza 0,2µm zatrzymujący aerozole toksyczne i filtr do płynów 5 µm, bez lateksu, DEHP i  PCV, sterylny, pakowany pojedynczo</t>
  </si>
  <si>
    <t>Łącznik międzystrzykawkowy z dwoma złączami LuerLock do przetaczania płynów w systemie zamkniętym między strzykawkami, sterylny, jednorazowego użytku, bez lateksu, bez DEHP, kolor zielony, pakowany pojedynczo.</t>
  </si>
  <si>
    <t xml:space="preserve">Łącznik do przygotowywania i transferu leków kolec standardowy z nasadką, płaski zawór bezigłowy aktywowany końcówką Luer lub LuerLock (podzielna membrana) łatwy do dezynfekcji, filtr powietrza 0,45µm do wielokrotnego pobierania leków z fiolek, ampułek i pojemników, nie zawiera lateksu, DEHP i PCV. Jednorazowego użytku, sterylny. Pakowany pojedynczo. </t>
  </si>
  <si>
    <t>Igła transferowa z dwoma kolcami do bezpiecznego przenoszenia płynów pomiędzy pojemnikami, sterylna, pakowana pojedynczo.</t>
  </si>
  <si>
    <t>6.</t>
  </si>
  <si>
    <t xml:space="preserve">Łącznik bezigłowy typu Safsite do transferu leków z strzykawki do worków żywieniowych, dostęp bezigłowy, jedna końcówka żeńska  LuerLock z zaworem, zamknięta koreczkiem- miejsce podłączenia strzykawki  (po odłączeniu strzykawki zawór zamyka się automatycznie), druga końcówka męska LuerLock zamknięta nasadką- miejsce podłączenia worka żywieniowego , bez lateksu, bez DEHP, apirogenny, łącznik kompatybilny z workami do żywienia pozajelitowego w Polsce. Do aseptycznego sporządzania leków i mieszanin żywieniowych. Pakowany pojedynczo. </t>
  </si>
  <si>
    <t>Część 11.</t>
  </si>
  <si>
    <t xml:space="preserve">Zestaw do drenażu klatki piersiowej noworodkowy. </t>
  </si>
  <si>
    <t>LP</t>
  </si>
  <si>
    <t xml:space="preserve">Worek kolekcyjny do zestawu do drenażu klatki piersiowej z poz. 1 pojemnośc 1000ml  </t>
  </si>
  <si>
    <t>Wartość netto:</t>
  </si>
  <si>
    <t>Część 14.</t>
  </si>
  <si>
    <t>Kateter inseminacyjny prosty.</t>
  </si>
  <si>
    <t>Część 19.</t>
  </si>
  <si>
    <t>Igła prosta do angiografii.</t>
  </si>
  <si>
    <t>Igła do angiografii prosta jednoczęściowa rozmiar 18G x120 mm, sterylna, pakowana pojedynczo.</t>
  </si>
  <si>
    <t>Część 21.</t>
  </si>
  <si>
    <t>Kateter do odsysania pola operacyjnego.</t>
  </si>
  <si>
    <t>Część 23.</t>
  </si>
  <si>
    <t>Bronchoskop jednorazowego użytku.</t>
  </si>
  <si>
    <t>Bronchoskop jednorazowego użytku wyposażony w oświetlenie LED, długość części roboczej min.550m maks.650mm, możliwość manipulacji w jednej płaszczyźnie sekcją giętą części roboczej do dołu i do góry, rozmiary do wyboru (regular, slim i large) umożliwiające dopasowanie do rurek intubacyjnych o średnicy od min. 5 mm do 7 mm,  kompatybilne z monitorem LCD Ambu a View (Ambu a/S), pakowany pojedynczo</t>
  </si>
  <si>
    <t>Łyżka laryngoskopowa neonatologiczna. Rękojeść laryngoskopowa.</t>
  </si>
  <si>
    <t>Łyżki laryngoskopowe wielokrotnego użytku światłowodowe proste typu Miller Classic+. Rozmiar 00/ dł. 76mm, 0/ dł. 80mm, 1/ dł. 100mm. Gwarancja 5 lat, kompatybilne z rekojeściami wykonanymi zgodnie z normą ISO 7376 (zielony standard zamka), sterylizacja w autoklawie około 4000 cykli, wykonany ze stali nierdzewnej, przeznaczone do intubacji noworodków. Pakowane pojedynczo.</t>
  </si>
  <si>
    <t xml:space="preserve">Rękojeść laryngoskopowa diodowa LED, mała, na baterię, o mocy 2,5V, z funkcją ostrzegania o niskim stanie baterii, zewnętrzna część rękojeści nadajaca się do sterylizacji. Wykonanie rękojeści zgodnie z normą ISO 7376. Pakowana pojedynczo. </t>
  </si>
  <si>
    <t>Zestaw do transfuzji wymiennej krwi u noworodków.</t>
  </si>
  <si>
    <t>Rurka intubacyjna dotchawicza  do podawania surfaktantu bez mankietu, silikonowa, sterylna z drugim światłem do podawania surfaktantu u wcześniaków ze znacznikami głębokości rozmiar 2,5-3,5 . Pakowana pojedynczo.</t>
  </si>
  <si>
    <t>Układ pacjenta do respiartorów z funkcją BubbleCPAP wraz z akcesoriami.</t>
  </si>
  <si>
    <t>BC-161 plus generator BC-100</t>
  </si>
  <si>
    <t>Końcówki donosowe (kaniule) do systemu CPAP bąbelkowego (Bubble CPAP) do zamocowania na adapterze przyłącza do respiratora, silikonowe, bez lateksu, jednorazowego użytku. Przekrój wylotu gazu z kaniuli/ rozstaw kaniuli w następujących rozmiarach: 3,0mm/2,0mm;  3,5mm /2,0mm;  4,0mm/3,0mm;  4,5mm/4,0mm;  5,0mm/4,0mm;  5,0mm/5,0mm;  5,5mm/5,0mm. Kaniule kompatybilne z pozostałymi akcesoriami typu mocowania, maseczki i czapeczki stosowanymi  w systemia Bubble CPAP w jednostce. Pakowane pojedynczo.</t>
  </si>
  <si>
    <t>BC3020-10, BC4030-10</t>
  </si>
  <si>
    <t>Kanister i wkłady workowe do gromadzenia wydzielin biologicznych.</t>
  </si>
  <si>
    <t>Uchwyt do szyny automatyczny, sprężynowy, kompatybilny z różnymi szerokościami szyn i kanistrami z poz. 1</t>
  </si>
  <si>
    <t>Część 29.</t>
  </si>
  <si>
    <t xml:space="preserve"> Cewnik dwuświatłowy dla noworodków  do cewnikowania żył metodą Seldingera.</t>
  </si>
  <si>
    <t>Zestaw do cewnikowania żył metodą Seldingera zwierający: cewnik pediatryczny dwuświatłowy z poliuretanu rozmiar: 4Fr/22,22Ga/5cm z dodatkową kaniulą do wprowadzania cewnika. W skład zestawu wchodzi ponadto igła punkcyjna 21Ga/3,81", prowadnik druciany o dł. 45cm, średnicy 0,018", strzykawka 5ml, rozszerzadło, skrzydełka mocujące. Zestaw sterylny, pakowany pojedynczo.</t>
  </si>
  <si>
    <t>Część 30.</t>
  </si>
  <si>
    <t>Akcesoria do przygotowywania leków z bezigłowym portem dostępu. Kranik trójdrożny, zamknięty port dostępu naczyniowego.</t>
  </si>
  <si>
    <t>Kranik trójdrożny, sterylny, jednorazowego użytku, jedno zakończenie luer- lock męskie zamknięte koreczkiem, drugie luer-lock żeńskie zamknięte koreczkiem, trzecie zakończone dostępem bezigłowym w formie podzielnej, silikonowej membrany do wielokrotnej aktywacji. Budowa membrany szczelna, aktywowana końcówką luer lub luer-lock. Pokrętło kranika, trójramienne, z zaznaczonym strzałkami kierunkiem przepływu, z wyczuwalnym identyfikatorem pozycji otwarty/ zamknięty, pokrętło obracane w zakresie 360˚. Nie zawiera lateksu i DEHP, obudowa przezroczysta. Przeznaczony do przygotowywania leków w dawkach indywidualnych i mieszanin żywieniowych, kompatybilny z lipidami, lekami cytotoksycznymi i innymi lekami. Objetość wypełnienia ok. 0,26-0,31ml, prędkość przepływu 390ml/min. Pakowany pojedynczo.</t>
  </si>
  <si>
    <t>Q-syte Connecta kranik</t>
  </si>
  <si>
    <t>Siatki chirurgiczne przepuklinowe.</t>
  </si>
  <si>
    <t>Siatka chirurgiczna przepuklinowa niewchłanialna, sterylna, lekka, o wysokiej wytrzymałości mechanicznej, standardowa wielkość porów, niestrzępiące brzegi, odporna na wyciąganie nitek podczas szycia blisko brzegu, wykonana z polipropylenu monofilamentowego rozmiar: 30cmx30cm.  Pakowane w podwójne opakowanie umożliwiające jałowe wyjęcie siatki w warunkach sali operacyjnej. op.1 szt.</t>
  </si>
  <si>
    <t>Siatka chirurgiczna przepuklinowa, niewchłanialna, sterylna, lekka, o wysokiej wytrzymałości mechanicznej, standardowa wielkość porów, niestrzępiące brzegi, odporna na wyciąganie nitek podczas szycia blisko brzegu, wykonana z polipropylenu monofilamentowego rozmiar: 6cmx11cm  Pakowane w podwójne opakowanie umożliwiające jałowe wyjęcie siatki w warunkach sali operacyjnej. op.1 szt.</t>
  </si>
  <si>
    <t>Folia operacyjna.</t>
  </si>
  <si>
    <t>Część 35.</t>
  </si>
  <si>
    <t>Układ pacjenta z generatorem i akcesoria do aparatów Infant Flow dla noworodków.</t>
  </si>
  <si>
    <t>IHC 604-607</t>
  </si>
  <si>
    <t>Cewnik do odsysania noworodka w systemie zamkniętym i do podawania surfaktantu. Łącznik Y do cewników do odsysania w systemie zamkniętym.</t>
  </si>
  <si>
    <t xml:space="preserve">Łącznik "Y" wraz z zastawką ssącą w jednym niesterylnym zestawie, do drenów współpracujących z cewnikami do odsysania w systemie zamkniętym dla noworodków,  umożliwiający rozgałęzienie drenów do równoczesnego odsysania w systemie zamkniętym i do toalety jamy ustnej i nosowej bez konieczności rozłączania drenu. Łącznik Y (w jednej płaszczyźnie) o konstrukcji: jeden koniec żeński (lejek), dwa końce męskie, oraz łącznik prosty z wbudowaną zastawką ssącą z bezkontaktową kontrolą ssania. Zastawka ssąca posiada automatyczne zamknięcie uniemożliwiające pozostawienie otwartego ssania. Zestaw musi być kompatybilny z cewnikami do odsysania w systemie zamkniętym zaoferowanymi w poz. 2. </t>
  </si>
  <si>
    <t>Filtr elektrostatyczny tłumiący hałas.Komora nawilżacza.</t>
  </si>
  <si>
    <t xml:space="preserve">Filtr przeciwbakteryjny, przeciwwirusowy elektrostatyczny, tłumiący hałas od przepływu gazów do CPAP do układu pacjenta z generatorem infant Flow. Pakowany pojedynczo. </t>
  </si>
  <si>
    <t>Wartość netto ogółem:</t>
  </si>
  <si>
    <t>Zestaw do przetaczania krwi do pompy Infusomat. System do drenażu ran.</t>
  </si>
  <si>
    <t>Część 25.</t>
  </si>
  <si>
    <t>PRÓBKI</t>
  </si>
  <si>
    <t>Akcesoria do terapii tlenowej wysokim przepływem.</t>
  </si>
  <si>
    <t>Wartość netto</t>
  </si>
  <si>
    <t>Kaniula donosowa do terapii tlenowej wysokim przepływem, przystosowana do współpracy z podgrzewanymi układami oddechowymi serii RT330 prod. Fisher&amp;Paykel. Przewód kaniuli odporny na zagniatanie dzięki umieszczonej w nim stalowej spirali, mocowanie kaniuli z układem oddechowym za pomocą złącza EasyClik zapewnia trwałe połączenie odporne na poruszanie się pacjenta czy manipulowanie układem oddechowym, mocowanie kaniuli do dziecka za pomoca przylepca, połączenie mocowania z kaniulą za pomocą rzep-podkładki umożliwiajacej wielokrotne zdejmowanie i regulację położenia kaniuli. Konstrukcja kaniuli zapewnia dopływ dwóch niezależnych strumieni gazowych, w konsekwencji nie popadających w turbulencję przy ujściu, co znacznie poprawia skuteczność ewentualnej podaży leków aerozolowych. Kształt kaniuli 3D w postaci fali wspomaga utrzymywanie wypustek w nozdrzach. Parametry poszczególnych kaniul: rozmiary XS, S, M, L, przepływ gazów w przedziale 0,5-23 l/min, waga kaniul mieszcząca się w przedziale 6,5-14g. Pakowana pojedynczo.</t>
  </si>
  <si>
    <t>Zestaw przejściowy do respiratora zawierający łącznik do układu oddechowego serii RT265, RT266 prod. Fisher&amp;Paykel oraz przeznaczoną dla jednego pacjenta donosową kaniulę wysokoprzepływową w rozmiarze XS, S, M, L nie zawierającą PVC ani ftalanów, przeznaczoną do stosowania u niemowląt o masie 900g-20kg. Kaniula kompatybilna z systemem MR850 prod. Fisher&amp;Paykel, umożliwiająca dostarczanie gazów o przepływie między 0,5-23 l/min. Waga zestawu w przedziale 8,5g-16g. Zawiera złącze obrotowe zaprojektowane dla obwodu RT330 prod. Fisher &amp; Paykel oraz drut spiralny wewnątrz rurki, aby zapobiec zatkaniu przepływu gazu. Jest ona także przepuszczalna dla pary wodnej, aby zminimalizować kondensację. Kaniula zaprojektowana tak, aby zapewnić dopływ dwóch niezależnych srumieni gazu, co eliminuje turbulencje między wypustkami, umożliwiając sprawne przeprowadzenie terapii. Mocowanie do poacjenta za pomocą podkładek policzkowyc hzawierajacych klej hydrokoloidowy, który można usunąć z kaniuli, umożliwiając ponowne mocowanie na twarzy. Kształt kaniuli w formie 3D w postaci fali wspomaga utrzymywanie wypustek w nozdrzach. Pakowane pojedynczo.</t>
  </si>
  <si>
    <t>Zestw przejściowy do respiratora OJR 410VT, OJR412VT, OJR414VT, OJR416VT</t>
  </si>
  <si>
    <t>Cewniki dwuświatłowe do wkłuć dla dorosłych.</t>
  </si>
  <si>
    <t xml:space="preserve">Cewnik do hemodializy i hemofiltracji dla dorosłych 2-światłowy (światło żylne i tętnicze do prowadzenia hemodializy lub hemofiltracji), poliuretanowy, wprowadzany met. Seldingera, rozm. 12Fr długość 15 cm i 20cm, kontrastujący w Rtg. Skład: igła wprowadzająca, prowadnik J, rozszerzadło, skalpel. Cewnik posiada skrzydełka mocujące, dreny przedłużające z zaciskami. Sterylny, jednorazowego użytku, pakowany pojedynczo. </t>
  </si>
  <si>
    <t>Zestawy infuzyjne do pomp Medima P200</t>
  </si>
  <si>
    <t xml:space="preserve">Zestaw infuzyjny do pompy objętościowej do podaży leków światłoczułych (ochrona przed promieniowaniem UV i światłem),  z zaworem blokującym przepływ po wyjęciu zestawu z pompy (FFPC) oraz z zaworem rolkowym. Długość całkowita zestawu 270cm, objętość napełnienia 21ml, filtr w komorze kroplowej 15µm, igła biorcza 20 kropli/ml z odpowietrznikiem. Zestaw wykonany z PCV bez ftalanów i bez lateksu, pakowany pojedynczo. Zestaw kompatybilny z objętościową pompą infuzyjną Medima P200, sterylny,  jednorazowego użytku. </t>
  </si>
  <si>
    <t xml:space="preserve">Zestaw infuzyjny do pompy objętościowej do podaży żywienia dojelitowego, łącznik żeński ENfit, z zaworem blokującym przepływ po wyjęciu zestawu z pompy (FFPC) oraz z zaworem rolkowym. Zestaw wyposażony w port do podawania leków do przewodu pokarmowego i adapter do butelki. Długość całkowita zestawu 285cm, objętość napełnienia 23ml, wykonany z PCV bez ftalanów i bez lateksu, pakowany pojedynczo. Zestaw kompatybilny z objętościową pompą infuzyjną Medima P200, sterylny, jednorazowego użytku, zgodny ze standardem ENfit. </t>
  </si>
  <si>
    <t>dodała P. A Fryś 01.07.20</t>
  </si>
  <si>
    <t>Załącznik nr 1 do SIWZ/ /WM/20</t>
  </si>
  <si>
    <t>Lp</t>
  </si>
  <si>
    <t>Ilość</t>
  </si>
  <si>
    <t>Cena jedn. netto w zł.</t>
  </si>
  <si>
    <t>Wartość pozycji                                          netto w zł.</t>
  </si>
  <si>
    <t>kwota Vat</t>
  </si>
  <si>
    <t>wartość brutto w PLN</t>
  </si>
  <si>
    <t>cena z umowy brutto</t>
  </si>
  <si>
    <t>Dreny i zestawy do podaży cytostatyków do pompy Infusomat SpaceLine*.</t>
  </si>
  <si>
    <t>Kwota VAT</t>
  </si>
  <si>
    <t>Wartość brutto</t>
  </si>
  <si>
    <t>Cena brutto z poprzedniej umowy</t>
  </si>
  <si>
    <t>Dren do bezpiecznego sporządzania i podawania leków cytotoksycznych w systemie zamkniętym do podłączania do linii infuzyjnej. Zawiera kolec do nakłuwania pojemnika z płynem infuzyjnym  o konstrukcji zpewniającej pobranie całkowitej zawartości pojemnika, adapter z zaworem końcówką Luer Lock żeńską z koreczkiem do bezigłowego dostrzykiwania leków (zawór zamyka się po odłączeniu strzykawki), dren bursztynowy dł. ok. 32cm, bez PCV, bez lateksu i bez DEHP zaopatrzony w zacisk, dren zakończony łącznikiem Luer Lock końcówka męska i zabezpieczony koreczkiem z filtrem hydrofobowym zabezpieczajcym przed wyciekiem płynu z drenu  i zapowietrzaniem się drenu. Produkt przeznaczony do leków cytotoksycznych posiada właściwości ochrony przed światłem. Pakowany pojedynczo.</t>
  </si>
  <si>
    <r>
      <t xml:space="preserve">Dren do bezpiecznego sporządzania i podawania leków cytotoksycznych w systemie zamkniętym do podłączania do linii infuzyjnej. Zawiera kolec do nakłuwania pojemnika z płynem infuzyjnym  o konstrukcji zpewniającej pobranie całkowitej zawartości pojemnika, adapter z zaworem końcówką Luer Lock żeńską z koreczkiem do bezigłowego dostrzykiwania leków (zawór zamyka się po odłączeniu strzykawki), dren bursztynowy dł. ok. 32cm, bez PCV, bez lateksu i bez DEHP zaopatrzony w zacisk, dren zakończony łącznikiem Luer Lock końcówka męska i zabezpieczony koreczkiem z filtrem hydrofobowym zabezpieczajcym przed wyciekiem płynu z drenu  i zapowietrzaniem się drenu., </t>
    </r>
    <r>
      <rPr>
        <b/>
        <sz val="9"/>
        <rFont val="Czcionka tekstu podstawowego"/>
        <charset val="238"/>
      </rPr>
      <t>dodatkowy filtr 0,2µm umiejscowiony na drenie, do przygotowania leków typu Paklitaxel</t>
    </r>
    <r>
      <rPr>
        <sz val="9"/>
        <rFont val="Czcionka tekstu podstawowego"/>
        <charset val="238"/>
      </rPr>
      <t>. Pakowany pojedynczo.</t>
    </r>
  </si>
  <si>
    <r>
      <t xml:space="preserve">Zestaw infuzyjny do podaży leków cytotoksycznych przy pomocy pompy Infusomat Space, sterylny, z ochroną UV, bez PCV, bez lateksu i DEHP. Budowa: jedna końcówka drenu w postaci kolca z odpowietrznikiem, z filtrem zabezpieczonym klapką, druga końcówka drenu męska LuerLock zamknięta koreczkiem hydrofobowym zabezpieczajacym przed wyciekiem leku. Dren zawiera przezroczystą komorę kroplową z membraną filtrującą o wydajności filtracji 15 µm, na drenie zacisk rolkowy. Linia wyposażona w </t>
    </r>
    <r>
      <rPr>
        <b/>
        <sz val="9"/>
        <color theme="1"/>
        <rFont val="Czcionka tekstu podstawowego"/>
        <charset val="238"/>
      </rPr>
      <t>3</t>
    </r>
    <r>
      <rPr>
        <b/>
        <sz val="9"/>
        <color indexed="8"/>
        <rFont val="Czcionka tekstu podstawowego"/>
        <charset val="238"/>
      </rPr>
      <t xml:space="preserve"> dostępy LuerLock</t>
    </r>
    <r>
      <rPr>
        <sz val="9"/>
        <color indexed="8"/>
        <rFont val="Czcionka tekstu podstawowego"/>
        <charset val="238"/>
      </rPr>
      <t xml:space="preserve"> z zaworami bezzwrotnymi zabezpieczone nakrętkami dwa z nich do bezigłowego podłączenia cytostatyku, trzeci</t>
    </r>
    <r>
      <rPr>
        <b/>
        <sz val="9"/>
        <color indexed="8"/>
        <rFont val="Czcionka tekstu podstawowego"/>
        <charset val="238"/>
      </rPr>
      <t xml:space="preserve"> dostęp </t>
    </r>
    <r>
      <rPr>
        <sz val="9"/>
        <color indexed="8"/>
        <rFont val="Czcionka tekstu podstawowego"/>
        <charset val="238"/>
      </rPr>
      <t>do dostrzykiwania leku. Zestaw jednorazowego użytku, pakowany pojedynczo.  Produkt przeznaczony do leków cytotoksycznych pakowany pojedynczo.</t>
    </r>
  </si>
  <si>
    <t>Zestaw infuzyjny do podaży leków cytotoksycznych przy pomocy pompy Infusomat Space, sterylny, z ochroną UV, bez PCV, bez lateksu i DEHP. Budowa: jedna końcówka drenu w postaci kolca z odpowietrznikiem, z filtrem zabezpieczonym klapką, druga końcówka drenu męska LuerLock zamknięta koreczkiem hydrofobowym zabezpieczajacym przed wyciekiem leku. Dren zawiera przezroczystą komorę kroplową z membraną filtrującą o wydajności filtracji 15 µm, na drenie zacisk rolkowy. Linia wyposażona w 5 dostępów LuerLock z zaworami bezzwrotnymi zabezpieczone nakrętkami cztery z nich do bezigłowego podłączenia cytostatyku, trzeci dostęp do dostrzykiwania leku. Zestaw jednorazowego użytku, pakowany pojedynczo.  Produkt przeznaczony do leków cytotoksycznych, pakowany pojedynczo.</t>
  </si>
  <si>
    <t>*wszystkie pozycje są wzajemnie kompatybilne i w połączeniu stanowią system zamknięty zgodnie z definicją NIOSH zapobiegający przedostawaniu się niebezpiecznych zanieczyszczeń do otoczena.</t>
  </si>
  <si>
    <r>
      <t xml:space="preserve">Regulator przepływu płynów w kroplówce, </t>
    </r>
    <r>
      <rPr>
        <b/>
        <sz val="9"/>
        <rFont val="Arial"/>
        <family val="2"/>
        <charset val="238"/>
      </rPr>
      <t>bez zestawu do przetaczania</t>
    </r>
    <r>
      <rPr>
        <sz val="9"/>
        <rFont val="Arial"/>
        <family val="2"/>
        <charset val="238"/>
      </rPr>
      <t>, sterylny, przeznaczony do precyzyjnego sterowania prędkością przpływów w infuzjach dożylnych, pokrętło umożliwiające nastawienie żądanej wartości przepływu w zakresie 5- do min.250ml/h niezależnie od drenu, skala na regulatorze skalkulowana dla 0,9% NaCl. Dren po obu stronach regulatora przezroczysty, zakończony końcówką LuerLock z zatyczkami, bez lateksu, pakowany pojedynczo.</t>
    </r>
  </si>
  <si>
    <r>
      <t xml:space="preserve">Maska anestetyczna (twarzowa), jednorazowego użytku dla dorosłych, rozmiar </t>
    </r>
    <r>
      <rPr>
        <b/>
        <sz val="9"/>
        <rFont val="Czcionka tekstu podstawowego"/>
        <charset val="238"/>
      </rPr>
      <t xml:space="preserve">3, 4, 5. </t>
    </r>
    <r>
      <rPr>
        <sz val="9"/>
        <rFont val="Czcionka tekstu podstawowego"/>
        <charset val="238"/>
      </rPr>
      <t xml:space="preserve">Z miękkiego przezroczystego materiału bez lateksu, z miękką  poduszką ułatwiającą przyleganie do twarzy (nienadmuchiwania), bez zaworu regulacji ciśnienia, rozmiar kodowany kolorem, końcówki 22F. Pakowana pojedynczo. </t>
    </r>
  </si>
  <si>
    <r>
      <t xml:space="preserve">Zestaw do drenażu klatki piersiowej dla noworodków. Skład zestawu: </t>
    </r>
    <r>
      <rPr>
        <b/>
        <sz val="9"/>
        <rFont val="Czcionka tekstu podstawowego"/>
        <family val="2"/>
        <charset val="238"/>
      </rPr>
      <t>komora na wydzielinę</t>
    </r>
    <r>
      <rPr>
        <sz val="9"/>
        <rFont val="Czcionka tekstu podstawowego"/>
        <family val="2"/>
        <charset val="238"/>
      </rPr>
      <t xml:space="preserve"> o poj. 400ml wyskalowana co 10ml do objetości 100ml i co 50ml do objetości 400ml z zaworem supustowym i dodatkowym workiem o poj. 1000ml, </t>
    </r>
    <r>
      <rPr>
        <b/>
        <sz val="9"/>
        <rFont val="Czcionka tekstu podstawowego"/>
        <family val="2"/>
        <charset val="238"/>
      </rPr>
      <t>sucha zastawka</t>
    </r>
    <r>
      <rPr>
        <sz val="9"/>
        <rFont val="Czcionka tekstu podstawowego"/>
        <family val="2"/>
        <charset val="238"/>
      </rPr>
      <t xml:space="preserve"> z funkcją wychyłową informująca o prawidłowym umieszczeniu cewnika, automatyczne </t>
    </r>
    <r>
      <rPr>
        <b/>
        <sz val="9"/>
        <rFont val="Czcionka tekstu podstawowego"/>
        <family val="2"/>
        <charset val="238"/>
      </rPr>
      <t>zawory bezpieczeństwa ciśnienia</t>
    </r>
    <r>
      <rPr>
        <sz val="9"/>
        <rFont val="Czcionka tekstu podstawowego"/>
        <family val="2"/>
        <charset val="238"/>
      </rPr>
      <t xml:space="preserve"> dodatniego oraz wysokiego ujemnego, </t>
    </r>
    <r>
      <rPr>
        <b/>
        <sz val="9"/>
        <rFont val="Czcionka tekstu podstawowego"/>
        <family val="2"/>
        <charset val="238"/>
      </rPr>
      <t>regulacja siły ssania</t>
    </r>
    <r>
      <rPr>
        <sz val="9"/>
        <rFont val="Czcionka tekstu podstawowego"/>
        <family val="2"/>
        <charset val="238"/>
      </rPr>
      <t xml:space="preserve"> za pomoca pokrętła w zakresie 0-45 cm H2O z dodatkowym wskaźnikiem o rzeczywistej sile ssania (regulacja podciśnienia w dowolnym momencie pracy zestawu bez konieczności rozłączania układu) </t>
    </r>
    <r>
      <rPr>
        <b/>
        <sz val="9"/>
        <rFont val="Czcionka tekstu podstawowego"/>
        <family val="2"/>
        <charset val="238"/>
      </rPr>
      <t>gruszka</t>
    </r>
    <r>
      <rPr>
        <sz val="9"/>
        <rFont val="Czcionka tekstu podstawowego"/>
        <family val="2"/>
        <charset val="238"/>
      </rPr>
      <t xml:space="preserve"> informująca o stanie rozprężenia płuca i umożliwiająca dodatkową ewakuację płynu, </t>
    </r>
    <r>
      <rPr>
        <b/>
        <sz val="9"/>
        <rFont val="Czcionka tekstu podstawowego"/>
        <family val="2"/>
        <charset val="238"/>
      </rPr>
      <t>monitor przecieku powietrza</t>
    </r>
    <r>
      <rPr>
        <sz val="9"/>
        <rFont val="Czcionka tekstu podstawowego"/>
        <family val="2"/>
        <charset val="238"/>
      </rPr>
      <t xml:space="preserve"> 1-7, </t>
    </r>
    <r>
      <rPr>
        <b/>
        <sz val="9"/>
        <rFont val="Czcionka tekstu podstawowego"/>
        <family val="2"/>
        <charset val="238"/>
      </rPr>
      <t>port bezigłowy</t>
    </r>
    <r>
      <rPr>
        <sz val="9"/>
        <rFont val="Czcionka tekstu podstawowego"/>
        <family val="2"/>
        <charset val="238"/>
      </rPr>
      <t xml:space="preserve"> w komorze kolekcyjnej do pobierania próbek. Zestaw przystosowany do zawieszenia na łóżku, bezszmerowy, sterylny, jednorazowego użytku. Pakowany pojedynczo.</t>
    </r>
  </si>
  <si>
    <r>
      <t xml:space="preserve">Kanister o pojemności </t>
    </r>
    <r>
      <rPr>
        <sz val="9"/>
        <color indexed="10"/>
        <rFont val="Czcionka tekstu podstawowego"/>
        <charset val="238"/>
      </rPr>
      <t>1000ml i 2000ml</t>
    </r>
    <r>
      <rPr>
        <sz val="9"/>
        <rFont val="Czcionka tekstu podstawowego"/>
        <family val="2"/>
        <charset val="238"/>
      </rPr>
      <t xml:space="preserve"> wykonany z przezroczystego, nietłukącego tworzywa, wyskalowany co 100ml. Odporny na środki dezynfekcyjne oraz parę wodną, kompatybilny z wkładami workowymi o pojemności 1000ml i 2000ml (z poz. 3), wyposażony w uchwyt do mocowników ściennych, szynowych. Kształt owalny, posiada łącznik kątowy- przyłącze do źródła próżni. Możliwość sterylizacji w autoklawie w temp. 121</t>
    </r>
    <r>
      <rPr>
        <sz val="9"/>
        <rFont val="Czcionka tekstu podstawowego"/>
        <charset val="238"/>
      </rPr>
      <t>˚</t>
    </r>
    <r>
      <rPr>
        <sz val="9"/>
        <rFont val="Czcionka tekstu podstawowego"/>
        <family val="2"/>
        <charset val="238"/>
      </rPr>
      <t>C. Do kanistra dołączona informacja o metodzie sterylizacji. Kanister dopasowany do wkładów workowych prod. Serres.</t>
    </r>
  </si>
  <si>
    <r>
      <t xml:space="preserve">Wkład workowy wykonany z poliolefiny o pojemności </t>
    </r>
    <r>
      <rPr>
        <b/>
        <sz val="9"/>
        <color indexed="8"/>
        <rFont val="Czcionka "/>
        <charset val="238"/>
      </rPr>
      <t xml:space="preserve">1000ml lub 2000ml </t>
    </r>
    <r>
      <rPr>
        <sz val="9"/>
        <color indexed="8"/>
        <rFont val="Czcionka "/>
        <charset val="238"/>
      </rPr>
      <t>(do wyboru), bez środka żelującego, owalny, biologicznie czysty, odporny na rozdarcie, perforację, posiadający funkcję samozasysania, wyposażony w filtr antybakteryjny i hydrofobowy zabezpieczający źródło ssania przed zalaniem (automatyczne odcięcie ssania po napełnieniu wkładu). Pokrywa zintegrowana z workiem, wyposażona w port 22-25mm oraz jeden łącznik kątowy- schodkowy (port pacjenta). Każdy wkład wyposażony w zatyczkę na port pacjenta. Data produkcji umieszczona na każdym wkładzie. Wkłady kompatybilne z kanistrami (pojemnikami sztywnymi) Serres 57308</t>
    </r>
  </si>
  <si>
    <r>
      <t xml:space="preserve">Folia operacyjna sterylna, bakteriobójcza, wykonana z poliestru o grubości max. 0,025mm, ultracienka, warstwa klejąca </t>
    </r>
    <r>
      <rPr>
        <b/>
        <sz val="9"/>
        <rFont val="Czcionka "/>
        <charset val="238"/>
      </rPr>
      <t>pokryta jodoforem</t>
    </r>
    <r>
      <rPr>
        <sz val="9"/>
        <rFont val="Czcionka "/>
        <charset val="238"/>
      </rPr>
      <t xml:space="preserve"> o działaniu bakteriobójczym. </t>
    </r>
    <r>
      <rPr>
        <b/>
        <sz val="9"/>
        <rFont val="Czcionka "/>
        <charset val="238"/>
      </rPr>
      <t>Rozmiar całkowity 44x35cm,</t>
    </r>
    <r>
      <rPr>
        <sz val="9"/>
        <rFont val="Czcionka "/>
        <charset val="238"/>
      </rPr>
      <t xml:space="preserve"> rozmiar części lepnej 34x35cm, przepuszczalność min. 600g/m2/24h, z systemem bezpiecznej aplikacji, tzn. znacznikiem uwolnienia linera. Pakowana podwójnie, opakowanie zewnętrzne to nieprzezierna folia z nadrukowanym opisem: rozmiar, nr serii, data ważnośći, nr katalogowy, opakowanie wewnętrzne papierowe. </t>
    </r>
  </si>
  <si>
    <r>
      <t xml:space="preserve">Cewnik do podawania surfaktantu w systemie zamkniętym, sterylny, </t>
    </r>
    <r>
      <rPr>
        <b/>
        <sz val="9"/>
        <rFont val="Czcionka tekstu podstawowego"/>
        <charset val="238"/>
      </rPr>
      <t>rozmiar 5Fr, długość 30,5cm</t>
    </r>
    <r>
      <rPr>
        <sz val="9"/>
        <rFont val="Czcionka tekstu podstawowego"/>
        <charset val="238"/>
      </rPr>
      <t>, z łącznikami Y, ze znacznikiem na zakończeniu cewnika, czas użytkowania do 24h. Wszystkie elementy zestawu tj. cewnik i łączniki Y sterylne. Zestaw pakowany pojedynczo w jedno wspólne opakowanie.</t>
    </r>
  </si>
  <si>
    <t>Maska krtaniowa klasyczna z miękkim mankietem powietrznym, z luźnym niewbudowanym drenem do napełniania mankietu, posiada dodatkowy kanał gastryczny, umożliwiający wprowadzenie sondy żołądkowej o rozmiarze 6Fr-min.14Fr (dopasowane odpowiednio do rozmiaru maski). Maska o wyprofilowanej anatomicznie krzywiźnie rurki oddechowej, z wbudowaną blokadą zgryzu. Rozmiar 1-5 tj. we wszystkich dostępnych rozmiarach do wyboru przez zamawiającego. Nie zawiera ftalanów, jednorazowego użytku. Pakowana pojedynczo.</t>
  </si>
  <si>
    <t xml:space="preserve">Rurka intubacyjna z mankietem niskociśnieniowym, z otworem Murphy'ego, sterylna, jednorazowego użytku dla dorosłych, wykonana z medycznego PCV. Oznaczenia rozmiaru rurki na korpusie i na  łączniku, min jeden znacznik głębokości nad mankietem uszczelniającym, ułatwiającym prawidłowe umieszczenie rurki, z balonikiem kontrolnym wskazującym na stan wypełnienia mankietu, atraumatyczna, zaokrąglone, wygładzone krawędzie. Rozmiar od 5,0-8,0mm (co 0,5mm). Pakowana pojedynczo. </t>
  </si>
  <si>
    <t>Część 2.</t>
  </si>
  <si>
    <t>Część 3.</t>
  </si>
  <si>
    <t>Część  4.</t>
  </si>
  <si>
    <t xml:space="preserve">Część 5. </t>
  </si>
  <si>
    <t>Strzykawka 5 ml Luer 2-częściowa, bez igły typu Injekt Solo Braun,  zakończenie mimośrodowe (boczne), cylinder przezroczysty, skala czarna co 0,2 ml, wyraźna, tłok szczelny, przezroczysty, płynnie przesuwający się z mechanizmem blokującym, apirogenna, nietoksyczna, bez lateksu, bez silikonu, sterylna, jednorazowego użytku. Pakowana pojedynczo, opakowanie typu papier- folia. Op.100szt.</t>
  </si>
  <si>
    <r>
      <t>Zestaw do przetoczeń krwi do pomp Infusion Space Line typu Transfusion, z filtrem 200</t>
    </r>
    <r>
      <rPr>
        <sz val="9"/>
        <rFont val="Czcionka tekstu podstawowego"/>
        <charset val="238"/>
      </rPr>
      <t>µ</t>
    </r>
    <r>
      <rPr>
        <sz val="9"/>
        <rFont val="Arial"/>
        <family val="2"/>
        <charset val="238"/>
      </rPr>
      <t>m, długość 250cm, ostry kolec komory kroplowej, odpowietrznik z filtrem przeciwbakteryjnym, sterylny, pakowany pojedynczo.</t>
    </r>
  </si>
  <si>
    <t>Wyroby medyczne różne</t>
  </si>
  <si>
    <t>Kranik trójdrożny z przedłużaczem 100cm op. 50 szt.</t>
  </si>
  <si>
    <t>Igła typu Hogen Spitze do strzykawek karpula do znieczulenia miejscowego rozmiar 27G (0,4 x 38mm), ostrze zaokrąglone, pokryta silikonem, jednoazowego użytku, sterylna, pakowana pojedynczo op. 100 szt.</t>
  </si>
  <si>
    <t xml:space="preserve">Kateter moczowodowy, zakończenie proste typu Nelaton, rozmiar 5F i 6F długość 70 cm z otworami bocznymi na przemian- lub naprzeciwległymi, sterylny, do drenażu zewnętrznego dróg moczowych, wykonany z miękkiego, plastycznego materiału jakości medycznej, posiada sklalę widoczną w RtG op. 1 szt. </t>
  </si>
  <si>
    <t>Rozcinacz do zaciskacza do pępowiny jednorazowego użytku mikrobiologicznie czysty lub sterylny ostrze ze stali nierdzewnej. Pakowany pojedynczo.</t>
  </si>
  <si>
    <t>8%</t>
  </si>
  <si>
    <t xml:space="preserve">Cewnik do podawania tlenu dla dorosłych przez nos (wąsy tlenowe z drenem) długość drenu 200-215 cm, końcówki donosowe proste, wykonane z miękkiego materiału nie powodującego odparzeń przegród nosowych, przystosowany do mocowania z tyłu głowy  lub pod podbródkiem, wykonany z elastycznego materiału, nie załąmujacy się, z uniwesrsalnym łącznikiem, pasującym do każdego źródła tlenu, sterylny lub mikrobiologicznie czysty, bez lateksu, jednorazowego użytku, pakowany pojedynczo. </t>
  </si>
  <si>
    <t>Cewnik do odsysania górnych dróg oddechowych dla dorosłych z kontrolą siły ssania w postaci nasadki regulacyjnej, sterylny, długość min. 500-600mm, jedna końcówka z otworem centralnym o łagodnie zakończonych brzegach oraz dwoma otworami bocznymi (naprzeciw- lub naprzemianległymi), druga końcówka z barwną nasadką, oznaczajacą rozmiar.  Rozmiary CH14 i CH16. Pakowany pojedynczo.</t>
  </si>
  <si>
    <t>Igły do wstrzykiwaczy do podawania insuliny, rozmiar 31G (0,25x8mm) lub 30G (0,30 x 8mm) zgodnie z bieżącymi zapotrzebowaniami, sterylne, jednorazowego użytku. Kompatybilne z penami wszystkich wiodących producentów insulin. Pakowane pojedynczo [op. zawiera 100,0 szt]</t>
  </si>
  <si>
    <t>Rozcinacz zaciskacza do pępowiny.</t>
  </si>
  <si>
    <t>Cewnik do podawania tlenu dla dorosłych</t>
  </si>
  <si>
    <t>Cewnik do odsysania górnych dróg oddechowych z kontrolą siły ssania dla dorosłych</t>
  </si>
  <si>
    <t>Worki do sporządzania mieszanin do żywienia pozajelitowego.</t>
  </si>
  <si>
    <t>Siatka chirurgiczna do naprawy dna miednicy</t>
  </si>
  <si>
    <t>Igła / narzędzie wielokrotnego użytku, wykonane z nierdzewnej stali chirurgicznej do implantacji siatki do plastyki tylnej do wyboru zgodnie z zapotrzebowaniem. op. 1 szt.</t>
  </si>
  <si>
    <r>
      <t>Worek  do sporządzania mieszanin do żywienia pozajelitowego bez drenów do napełniania, sterylny, wykonany z wielowarstwowej folii EVA</t>
    </r>
    <r>
      <rPr>
        <sz val="9"/>
        <color indexed="10"/>
        <rFont val="Arial"/>
        <family val="2"/>
        <charset val="238"/>
      </rPr>
      <t xml:space="preserve"> </t>
    </r>
    <r>
      <rPr>
        <sz val="9"/>
        <rFont val="Arial"/>
        <family val="2"/>
        <charset val="238"/>
      </rPr>
      <t xml:space="preserve">o właściwościach zabezpieczających przed promieniowaniem UV, bez DEHP, bez lateksu, z trzema portami dostępu: 1)port do dostrzyknięć z filtrem, membraną i z kapturkiem ochronnym  2) port do napełniania worka z zakończeniem Luer, zabezpieczony korkiem, z klamrą zatrzaskową  kompatybilny z  stosowanymi w szpitalu akcesoriami do bezigłowego dodawania i przetaczania leków typu Safsite 3) uniwersalny port z zamknięciem ochronnym pasujący do wszystkich typów zestawów do przetaczania. Skala napełnienia na worku czytelna, proporcjonalnie do pojemnosci worka co 50 lub 100ml. Worek wyposażony w  uchwyt do bezpiecznego transportu i zawieszania napełnionego worka. Pakowany pojedynczo, w niepylące opakowanie. </t>
    </r>
    <r>
      <rPr>
        <b/>
        <sz val="9"/>
        <rFont val="Arial"/>
        <family val="2"/>
        <charset val="238"/>
      </rPr>
      <t xml:space="preserve">Pojemność 250-300ml, 500ml, 1000ml do wyboru przez zamawiającego. </t>
    </r>
  </si>
  <si>
    <t>Kateter do inseminacji wewnątrzmacicznej, prosty, z dwoma otworami bocznymi i szerokim ogranicznikiem, rozmiar CH6 ( śr. zewnętrzna 2,1mm) długość 18cm, zakończenie LuerLock, sterylny, apirogenny, jednorazowego użytku. Pakowany pojedynczo.</t>
  </si>
  <si>
    <t>Kateter/ kanka do odsysania pola operacyjnego bez kontroli ssania z drenem w zestawie, rozmiar kanki 27-28Ch, długość drenu min. 300cm średnica wewnętrzna drenu ok. 7-9mm. Końcówka zakrzywiona sztywna, z otworami na całym obwodzie końcówki, koniec zaoblony. Do stosowania do odsysania pola operacyjnego z krwi i płynów ustrojowych bez regulacji siły ssania. Dren wykonany z elastycznego niełamliwego materiału, przezroczystego, w celu obserwacji wydzieliny, sterylna, jednorazowego użytku, pakowany pojedynczo.</t>
  </si>
  <si>
    <t>Zestaw do transfuzji wymiennej krwi u noworodków, skład zestawu: 1 czterodrożny kranik z łącznikiem do podawania leków, 1 przewód do odprowadzenia usuniętej krwi, 1 kaniula pępkowa w rozmiarze 5Fr (z PCV), 1 kaniula pępkowa w rozmiarze 7Fr (z PCV), 2 strzykawki LuerLock 20ml, 1 strzykawka LuerLock 10ml, 1 igła 25G (15x0,5mm), pojemnik na usuniętą krew, 1 zestaw do przetaczania krwi, 1 linijka długości 15cm, 3 gaziki bawełniane 50x50mm, 1 serweta 50x60cm z otworem, 1 karta kontrolna, para rękawic, 1 igła odpowietrzająca. Komplet nie zwiera lateksu, fatalanów, sterylny, jednorazowego użytku, pakowany pojedynczo, op. 1 szt.</t>
  </si>
  <si>
    <r>
      <t>Rurka intubacyjna bez mankietu dla noworodków, (intubacja ustna i nosowa), sterylna, jednorazowego użytku, końcówka atraumatyczna, rurka zagięta pod kątem 37˚, łącznik 15mm, wbudowane linie Rtg, wykonana z PVC silikonowanego o zwiększonych właściwościach termoplastycznych i poślizgowych, z centymetrowymi oznaczeniami głębokości intubacji na korpusie, średnica rurki podana na korpusie rurki i łączniku, bez otworu Murphy</t>
    </r>
    <r>
      <rPr>
        <sz val="9"/>
        <rFont val="Estrangelo Edessa"/>
        <family val="4"/>
        <charset val="1"/>
      </rPr>
      <t>'</t>
    </r>
    <r>
      <rPr>
        <sz val="9"/>
        <rFont val="Czcionka tekstu podstawowego"/>
        <charset val="238"/>
      </rPr>
      <t>ego, rozmiary 2,0-5,0 (co 0,5mm). Pakowane pojedynczo, opakowanie gwarantujące aseptyczne wyjmowanie rurki.</t>
    </r>
  </si>
  <si>
    <t>Środek hemostatyczny z aplikatorem</t>
  </si>
  <si>
    <t xml:space="preserve">Środek o jednoczesnym działaniu hemostatycznym i przeciwzrostowym posiadający certyfikat wydany na podstawie badań klinicznych potwierdzający bezpieczeństwo i skuteczność hemostatyczną i przeciwzrostową u pacjentów. Środek o charakterze skrobi o wysokiej zdolności pochłaniania wody, przyspieszajacy kaskadę krzepnięcia i wytwarzający skrzep hemostatyczny. Środek wolny od pirogenów. Możliwość stosowania w procedurach laparoskopowych, w postaci proszku w jednorazowym aplikatorze, możliwość aplikacji jako proszek lub żel. Opakowanie po 1g, 3g, 5g i 9g do wyboru przez zamawiajacego* </t>
  </si>
  <si>
    <t>g</t>
  </si>
  <si>
    <t>* należy podać cenę za jeden gram środka hemostatycznego</t>
  </si>
  <si>
    <t>Aplikator jednorazowego użytku, sterylny, dopasowany do środka hemostatycznego z poz. 1, przeznaczony do stosowania w procedurach laparoskopowych, dwufunkcyjny (elastyczny cewnik wewnętrzny o długości 38 - 40 cm i sztywna prowadnica, wyposażony w dwudzielny uchwyt, możliwość formowania kształtu przed użyciem op. 1 szt.</t>
  </si>
  <si>
    <t>200</t>
  </si>
  <si>
    <t xml:space="preserve">Układ oddechowy jednorazowego użytku do terapii tlenowej wysokim przepływem. Posiadający spiralną grzałkę w drenie na lini wdechowej, rękaw izolujący, minimalizujacy skraplanie w drenie, obrotowy klips umożliwiający mocowanie i stabilizację układu oraz obrotowe złącze easy click pozwalające na odłączenie drenu bez konieczności wyłączenia przepływu. W komplecie ciśnieniowa zastawka nadmiarowa, komora z automatycznym pobieraniem wody, posiadająca dwa pływaki zabezpieczające przed przedostaniem się wody do układu oddechowego. Układ wraz z komorą musi stanowić komplet tj. znajdować się w jednym opakowaniu. Zakończenie układu w kształcie tulei, zapewniającej prawidłowe podłączenie do kaniul nosowych serii Optiflow prod. Fisher&amp;Paykel.  Przepływ gazów w zakresie 0,5-25L/min. Pakowany pojedynczo. </t>
  </si>
  <si>
    <t>WJR110, WJR 112</t>
  </si>
  <si>
    <t>Mocowanie kaniul w systemie Optiflow Junior2 w postaci przylepca/ podkładki, w dwóch rozmiarach dla wcześniaków (do kaniul XS i S) i noworodkowo-niemowlęcy (do kaniul M, L, XL)</t>
  </si>
  <si>
    <t>OJR410-414</t>
  </si>
  <si>
    <t>RT330</t>
  </si>
  <si>
    <t>Układ pacjenta jednorazowego użytku, podgrzewany do systemu CPAP bąbelkowego (Bubble CPAP). Skład: generator CPAP dedykowany dla noworodków i wcześniaków z możliowścią ustawienia ciśnienia w zakresie 3-10 cm H2O, komora do nawilżacza automatyczna, zastawka ciśnieniowa z zaworem bezpieczeństwa i zestaw drenów podgrzewanych. Do stosowania max. do 7 dni. Zestaw kompatybilny z akcesoriami do CPAP bąbelkowego (mocowaniami, kaniulami, maseczkami i czapeczkami prod. Fisher&amp;Paykel stosowanymi w jednostce) pakowany pojedynczo.</t>
  </si>
  <si>
    <t>zwiększone zużycie???</t>
  </si>
  <si>
    <r>
      <t xml:space="preserve">Zamknięty bezigłowy </t>
    </r>
    <r>
      <rPr>
        <b/>
        <sz val="9"/>
        <color indexed="8"/>
        <rFont val="Czcionka tekstu podstawowego"/>
        <charset val="238"/>
      </rPr>
      <t>port dostępu naczyniowego z drenem o średnicy "mikro" i długości 10-15cm i średnicy 0,89mm</t>
    </r>
    <r>
      <rPr>
        <sz val="9"/>
        <color indexed="8"/>
        <rFont val="Czcionka tekstu podstawowego"/>
        <charset val="238"/>
      </rPr>
      <t>, sterylny. Jedna końcówka z podzielną, silikonową membraną. Unikatowa budowa membrany pozwala na łatwe oczyszczanie i odkażanie, a zarazem zapobiega dostępowi mikroorganizmów z otoczenia.  Membrana szczelna, aktywowana przez końcówkę luer-slip i luer-lock, dostęp zamyka się automatycznie po wyjęciu strzykawki. Druga końcówka luer-lock męska. Wyrób lekki, przeznaczony również dla pacjentów neonatologicznych obudowa przejrzysta, stosowany do podawania lub pobierania leków, pobierania krwi, do infuzji ciągłej lub przerywanej. Nie zawiera lateksu i DEHP, dostosowany do użytku z krwią, tłuszczami, lekami cytotoksycznymi i innymi lekami. Objętość wypełnienia 0,25ml, prędkość przepływu ok. 33-35ml/min, odporny na ciśnienie infuzyjne. Pakowany pojedynczo.</t>
    </r>
  </si>
  <si>
    <t>Obwód oddechowy anestetyczny współosiowy z dodatkowym ramieniem.</t>
  </si>
  <si>
    <r>
      <t xml:space="preserve">Folia operacyjna sterylna wykonana z poliestru grubość max. 0,025mm, paroprzepuszczalność min. 600g/m2/24h. </t>
    </r>
    <r>
      <rPr>
        <b/>
        <sz val="9"/>
        <rFont val="Arial"/>
        <family val="2"/>
        <charset val="238"/>
      </rPr>
      <t>Rozmiar całkowity 38x41cm</t>
    </r>
    <r>
      <rPr>
        <sz val="9"/>
        <rFont val="Arial"/>
        <family val="2"/>
        <charset val="238"/>
      </rPr>
      <t>, rozmiar części lepnej 28x41cm, z nielepnymi brzegami, z sysytemem bezpiecznej aplikacji, ze znacznikiem uwolnienia linera. Folia niepalna, matowa, antystatyczna, rozciagliwa, hypoalergiczna bez zawartosci lateksu. Pakowana pojedynczo w podwójne opakowanie: zewnętrzne folia/papier, wewnętrzne papierowe. Na opakowaniu informacje: rozmiar, nr serii, data ważności.</t>
    </r>
  </si>
  <si>
    <r>
      <t>Folia operacyjna sterylna wykonana z polietylenu grubość max. 0,05mm, paroprzepuszczalność min. 400g/m2/24h.</t>
    </r>
    <r>
      <rPr>
        <b/>
        <sz val="9"/>
        <rFont val="Arial"/>
        <family val="2"/>
        <charset val="238"/>
      </rPr>
      <t xml:space="preserve"> Rozmiar całkowity 15x20cm</t>
    </r>
    <r>
      <rPr>
        <sz val="9"/>
        <rFont val="Arial"/>
        <family val="2"/>
        <charset val="238"/>
      </rPr>
      <t xml:space="preserve"> , rozmiar części lepnej 10x20cm, z nielepnymi brzegami, z sysytemem bezpiecznej aplikacji, ze znacznikiem uwolnienia linera, niepalna, antystatyczna, matowa, hypoalergiczna z klejem akrylowym, bez zawartości lateksu. Pakowana podwójnie, opakowanie zewnętrzne to nieprzezierna folia z nadrukowanym opisem: rozmiar, nr serii, data ważnośći, nr katalogowy, opakowanie wewnętrzne papierowe.</t>
    </r>
  </si>
  <si>
    <t>Obwód oddechowy anestetyczny współosiowy dla dorosłych, sterylny lub o wysokiej czystości mikrobiologicznej jednorazowego użytku, wykonany z polietylenu/polipropylenu lub PCV bez zawartości DEHP, rury karbowane, ramię główne o dł. 180-200cm, ramię boczne o dł. 40-60 cm, ramię dodatkowe (do worka oddechowego) o dł. 120-150cm, łącznik obrotowy 22M/15 F z portem do wkręcenia linii kapnometrii i kapturkiem zabezpieczającym, łącznik prosty 22M-22M/19F, worek oddechowy 2l bez lateksu, komplet pakowany pojedynczo. Możliwość stosowania układu przez 7 dni (wg instrukcji użycia). Opakowanie 1 kpl.</t>
  </si>
  <si>
    <t>Kaniula donosowa do nCPAP wykonana z silikonu bez lateksu DEHP i BPA, łącząca generator z noworodkiem (dopasowana kształtem do wyjścia generatora, gwarancja szczelnego połączenia), miękka, delikatna, część umieszczona w nozdrzach o budowie cylindrycznej, kształtem dopasowana do anatomii nosa, rozmiar: XS - L  rozmiary kodowane kolorystycznie w zestawie miarka, do ustalenia prawidłowego rozmiaru kaniuli. Pakowana pojedynczo.</t>
  </si>
  <si>
    <t xml:space="preserve">RT 124 (AH032 CareFusion)+IHC600 (7772020LP),  Armstrong Medical AMCP1409/049 </t>
  </si>
  <si>
    <t>Komora do nawilżacza manualna lub z automatyczna regulacja poziomu wody, niskoobjętościowa, mała z zintegrowanym drenem, z systemem zabezpieczajacym przed przedostawaniem się wody do układu oddechowego, kompatybilna z nawilżaczen Fischer&amp;Paykel MR850, pakowana pojedynczo.</t>
  </si>
  <si>
    <r>
      <t>Cewnik do odsysania noworodka w systemie zamkniętym na 24h, do rurek intubacyjnych, w zestawie  z dwoma sterylnymi  łącznikami Y  dla rozmiaru 5Fr i trzema łącznikami Y-sterylnymi dla rozmiarów 6Fr, 7Fr i 8Fr, z systemem centrującym ujście cewnika, z przezroczystym okienkiem do wizualizacji wydzieliny, z zabezpieczeniem przed zamknieciem światła cewnika w końcu cewnika od strony zaworu generującego podciśnienie. Cewnik z otworem centralnym i dwoma otwarami bocznymi, skalowany co 1cm, rozmiar kodowany kolorem oraz numerycznie na cewniku, cewnik bez DEHP, bez lateksu. Port do płukania z drenem dł. minimum 5 cm, obrotowy (minimalizacja ryzyka traumatyzacji pacjenta) z zastawką jednokierunkową.</t>
    </r>
    <r>
      <rPr>
        <b/>
        <sz val="9"/>
        <rFont val="Czcionka tekstu podstawowego"/>
        <charset val="238"/>
      </rPr>
      <t xml:space="preserve"> Rozmiary 5Fr, 6Fr, 7Fr, 8Fr, długość 30,5cm</t>
    </r>
    <r>
      <rPr>
        <sz val="9"/>
        <rFont val="Czcionka tekstu podstawowego"/>
        <charset val="238"/>
      </rPr>
      <t>. Czas stosowania  min. 24h. Całość stanowi jeden zestaw. Wszystkie elementy zestawu tj. cewnik i łączniki Y sterylne, w jednym opakowaniu producenta, sterylizowane radiacyjnie. Zestaw pakowany pojedynczo</t>
    </r>
  </si>
  <si>
    <t>1 ROK</t>
  </si>
  <si>
    <r>
      <t xml:space="preserve">Układ pacjenta noworodkowy </t>
    </r>
    <r>
      <rPr>
        <b/>
        <sz val="9"/>
        <color indexed="8"/>
        <rFont val="Czcionka "/>
        <charset val="238"/>
      </rPr>
      <t xml:space="preserve">z generatorem </t>
    </r>
    <r>
      <rPr>
        <sz val="9"/>
        <color indexed="8"/>
        <rFont val="Czcionka "/>
        <charset val="238"/>
      </rPr>
      <t xml:space="preserve"> do nieinwazyjnej terapii nCPAP</t>
    </r>
    <r>
      <rPr>
        <b/>
        <sz val="9"/>
        <color indexed="8"/>
        <rFont val="Czcionka "/>
        <charset val="238"/>
      </rPr>
      <t xml:space="preserve"> </t>
    </r>
    <r>
      <rPr>
        <sz val="9"/>
        <color indexed="8"/>
        <rFont val="Czcionka "/>
        <charset val="238"/>
      </rPr>
      <t xml:space="preserve">do aparatu Infant Flow CPAP firmy CareFusion, przystosowany do nawilżacza MR850 Fisher&amp;Paykel i komory nawilżacza producenta Fisher&amp;Paykel. W skład zestawu wchodzi: </t>
    </r>
    <r>
      <rPr>
        <b/>
        <sz val="9"/>
        <color indexed="8"/>
        <rFont val="Czcionka "/>
        <charset val="238"/>
      </rPr>
      <t>generator</t>
    </r>
    <r>
      <rPr>
        <sz val="9"/>
        <color indexed="8"/>
        <rFont val="Czcionka "/>
        <charset val="238"/>
      </rPr>
      <t xml:space="preserve">, który wytwarza zmienne ciśnienie CPAP i w zależności od żądania noworodka wdech-wydech steruje odpowiednio przepływem gazów oddechowych w celu utrzymania stałego poziomu CPAP. Generator jest wykonany jako jedna całość z lekkiego tworzywa i zawiera dwa kanały oddechowe (technologia podwójnego strumienia o zmiennej prędkości). Mocowany do czapki za pomocą tasiemek lub w inny sposób gwarantujący stablilne zamocowanie. </t>
    </r>
    <r>
      <rPr>
        <b/>
        <sz val="9"/>
        <color indexed="8"/>
        <rFont val="Czcionka "/>
        <charset val="238"/>
      </rPr>
      <t>Końcówka generatora od strony pacjenta posiada unikalny kształt pasujący do maski prod. Vyaire- stosowanej w jednostce nakładanej na generator (gwarancja optymalnego połączenia i stuprocentowej szczelności układu)</t>
    </r>
    <r>
      <rPr>
        <sz val="9"/>
        <color indexed="8"/>
        <rFont val="Czcionka "/>
        <charset val="238"/>
      </rPr>
      <t>. Z</t>
    </r>
    <r>
      <rPr>
        <b/>
        <sz val="9"/>
        <color indexed="8"/>
        <rFont val="Czcionka "/>
        <charset val="238"/>
      </rPr>
      <t>estaw rur</t>
    </r>
    <r>
      <rPr>
        <sz val="9"/>
        <color indexed="8"/>
        <rFont val="Czcionka "/>
        <charset val="238"/>
      </rPr>
      <t xml:space="preserve">: odcinek wdechowy podgrzewany o długości 100-120cm i średnicy wewnętrznej </t>
    </r>
    <r>
      <rPr>
        <b/>
        <sz val="9"/>
        <color indexed="8"/>
        <rFont val="Czcionka "/>
        <charset val="238"/>
      </rPr>
      <t xml:space="preserve">10mm </t>
    </r>
    <r>
      <rPr>
        <sz val="9"/>
        <color indexed="8"/>
        <rFont val="Czcionka "/>
        <charset val="238"/>
      </rPr>
      <t>(przepływ gazów pow. 4l/min), odcinek pomiarowy, odcinek łączący nawilżacz z respiratorem, odcinek wydechowy niepodgrzewany, zestaw łączników, końcówki donosowe średnia, mała, duża, całość pakowana w jedno zbiorcze opakowanie, jednorazowego użytku.</t>
    </r>
  </si>
  <si>
    <t>*Zamawiający wymaga, aby zaoferowany w poz. 1-2 asortyment był bezwzględnie kompatybilny z urządzeniami InfantFlow i InfantFlow SiPAP producenta CareFusion oraz przystosowany do pracy z nawilżaczem MR850 producenta Fisher&amp;Paykel i gwarantował bezproblemową pracę tych urządzeń bez konieczności zastosowania dodatkowego wyposażenia ponadto zamawiający wymaga, aby asortyment w poz. 1-2 był kompatybilny z pozostałymi akcesoriami stosowanymi w jednostce, wchodzącymi w skład sytemu wnetylacji n-CPAP stosowanym w jednostce.</t>
  </si>
  <si>
    <t>Zestaw do bezpiecznej punkcji opłucnej z igłą Veressa</t>
  </si>
  <si>
    <t>Zestaw do bezpiecznej punkcji opłucnej, otrzewnej z igłą Veressa z cewnikiem prostym, wykonanym z poliuretanu ze znacznikiem Rtg, z systemem zastawek jednokierunkowych rozmiar 9 lub 12CH, z workiem do drenażu o pojemności 2000ml z kranikiem spustowym i zaworem odpowietrzającym, z łącznikem do systemu drenażowego, w zestawie ponadto skalpel i strzykawka luer-lock poj. 30ml . Igła Veressa wyposażona w mandryn z atraumatycznym zakończeniem z zielonym wskaźnikiem, sygnalizującym wejście igły do jamy opłucnej/ otrzewnej. Pakowany pojedynczo.</t>
  </si>
  <si>
    <t>dr Wł. Płotek, nowy asortyment</t>
  </si>
  <si>
    <t>Tampon wato-gazowy</t>
  </si>
  <si>
    <t>Część 7.</t>
  </si>
  <si>
    <t>Część 8.</t>
  </si>
  <si>
    <t>Część 9.</t>
  </si>
  <si>
    <t>Część 12.</t>
  </si>
  <si>
    <t>Część 13.</t>
  </si>
  <si>
    <t>Część 15.</t>
  </si>
  <si>
    <t>Część 16.</t>
  </si>
  <si>
    <t>Część 17.</t>
  </si>
  <si>
    <t>Część 18.</t>
  </si>
  <si>
    <t>Część  20.</t>
  </si>
  <si>
    <t>Część 22.</t>
  </si>
  <si>
    <t>Część 24.</t>
  </si>
  <si>
    <t xml:space="preserve">Część 26. </t>
  </si>
  <si>
    <t xml:space="preserve">Część 27. </t>
  </si>
  <si>
    <t xml:space="preserve">Część 28. </t>
  </si>
  <si>
    <t>Część 31.</t>
  </si>
  <si>
    <t>Część 32.</t>
  </si>
  <si>
    <t>Część 33.</t>
  </si>
  <si>
    <t>Część 34.</t>
  </si>
  <si>
    <t xml:space="preserve">Akcesoria oddechowe dla dorosłych. </t>
  </si>
  <si>
    <t>Rurka intubacyjna dla dorosłych.</t>
  </si>
  <si>
    <t>Łącznik do układów oddechowych.</t>
  </si>
  <si>
    <t xml:space="preserve">Część 6. </t>
  </si>
  <si>
    <t xml:space="preserve">Część 7. </t>
  </si>
  <si>
    <t>potwierdzone stosowanie P. E. Czapla, ilość OK.</t>
  </si>
  <si>
    <t>31.05.2022, potwierdzono opisy i ilości do przetargu jak powyżej, Pani Elżbieta Czapla</t>
  </si>
  <si>
    <t>potwierdzone opisy i ilości P. Beata Andrzejewska, dnia 30.05.2022</t>
  </si>
  <si>
    <t>zminiejszono ilość do 20 szt. na dwa lata</t>
  </si>
  <si>
    <t>zmieniono opis rurek rozdzielono pozycje, na odrebne części dla zwiekszenia konkurencji</t>
  </si>
  <si>
    <t>zmniejszono ilość do 30 szt.</t>
  </si>
  <si>
    <t>P. Elwira zgłosiła uwagę co do ceny zestawu z 5 zaworami, słusznie, porawiono cenę oraz zmniejszono ilości po ponownym przeliczeniu, e-mail i rozmowa telefoniczna 01.06.2022</t>
  </si>
  <si>
    <t xml:space="preserve">Tampon watowo-gazowy jałowy, wykonany z gazy 28-nitkowej i waty bawełnianej, w kształcie kuli, zewnętrzna warstwa- gaza, wewnątrz watowy wkład chłonny, rozmiar: 15cm x 15cm pakowany pojedynczo, opakowanie torebka papier-folia. Na opakowaniu informacja o wyrobie oraz dwie etykiety samoprzylepne z informacją o nr serii, nr katalogowym i dacie ważności  </t>
  </si>
  <si>
    <t xml:space="preserve">Tampon watowo-gazowy jałowy, wykonany z gazy 28-nitkowej i waty bawełnianej, w kształcie kuli, zewnętrzna warstwa- gaza, wewnątrz watowy wkład chłonny, rozmiar: 20cm x 20cm pakowany po 2 szt., opakowanie torebka papier-folia. Na opakowaniu informacja o wyrobie oraz dwie etykiety samoprzylepne z informacją o nr serii, nr katalogowym i dacie ważności  </t>
  </si>
  <si>
    <t xml:space="preserve">Worek kolekcyjny do zestawu do drenażu klatki piersiowej z poz. 1 pojemność 1000ml  </t>
  </si>
  <si>
    <t>gram</t>
  </si>
  <si>
    <t>Część 20.</t>
  </si>
  <si>
    <t>Część  22.</t>
  </si>
  <si>
    <t>Część 26.</t>
  </si>
  <si>
    <t>Część 27.</t>
  </si>
  <si>
    <t xml:space="preserve">Część 29. </t>
  </si>
  <si>
    <t xml:space="preserve">Część 30. </t>
  </si>
  <si>
    <t>Część 36.</t>
  </si>
  <si>
    <t>Część 37.</t>
  </si>
  <si>
    <r>
      <rPr>
        <strike/>
        <sz val="9"/>
        <rFont val="Arial"/>
        <family val="2"/>
        <charset val="238"/>
      </rPr>
      <t>2400</t>
    </r>
    <r>
      <rPr>
        <sz val="9"/>
        <rFont val="Arial"/>
        <family val="2"/>
        <charset val="238"/>
      </rPr>
      <t xml:space="preserve">   3000</t>
    </r>
  </si>
  <si>
    <r>
      <t xml:space="preserve">420 </t>
    </r>
    <r>
      <rPr>
        <sz val="9"/>
        <rFont val="Arial"/>
        <family val="2"/>
        <charset val="238"/>
      </rPr>
      <t xml:space="preserve">     500</t>
    </r>
  </si>
  <si>
    <r>
      <rPr>
        <strike/>
        <sz val="9"/>
        <rFont val="Arial"/>
        <family val="2"/>
        <charset val="238"/>
      </rPr>
      <t>400</t>
    </r>
    <r>
      <rPr>
        <sz val="9"/>
        <rFont val="Arial"/>
        <family val="2"/>
        <charset val="238"/>
      </rPr>
      <t xml:space="preserve">      500</t>
    </r>
  </si>
  <si>
    <t>Część 39.</t>
  </si>
  <si>
    <t>72</t>
  </si>
  <si>
    <t>Szpatuła laryngologiczna plastikowa dł. 150-155 mm jednorazowego użytku, pakowana pojedynczo</t>
  </si>
  <si>
    <r>
      <t xml:space="preserve">Szew chirurgiczny </t>
    </r>
    <r>
      <rPr>
        <b/>
        <sz val="9"/>
        <color indexed="8"/>
        <rFont val="Czcionka tekstu podstawowego"/>
        <charset val="238"/>
      </rPr>
      <t xml:space="preserve">wchłanialny monofilament </t>
    </r>
    <r>
      <rPr>
        <sz val="9"/>
        <color indexed="8"/>
        <rFont val="Czcionka tekstu podstawowego"/>
        <charset val="238"/>
      </rPr>
      <t xml:space="preserve">syntetyczny, niepowlekany, </t>
    </r>
    <r>
      <rPr>
        <b/>
        <sz val="9"/>
        <color indexed="8"/>
        <rFont val="Czcionka tekstu podstawowego"/>
        <charset val="238"/>
      </rPr>
      <t>grubość 5/0</t>
    </r>
    <r>
      <rPr>
        <sz val="9"/>
        <color indexed="8"/>
        <rFont val="Czcionka tekstu podstawowego"/>
        <charset val="238"/>
      </rPr>
      <t xml:space="preserve">, długość 70cm, igła 17mm, 1/2 koła okrągła, zdolność podtrzymania tkankowego do 14 dni, </t>
    </r>
    <r>
      <rPr>
        <b/>
        <sz val="9"/>
        <color indexed="8"/>
        <rFont val="Czcionka tekstu podstawowego"/>
        <charset val="238"/>
      </rPr>
      <t>absorpcja</t>
    </r>
    <r>
      <rPr>
        <sz val="9"/>
        <color indexed="8"/>
        <rFont val="Czcionka tekstu podstawowego"/>
        <charset val="238"/>
      </rPr>
      <t xml:space="preserve"> </t>
    </r>
    <r>
      <rPr>
        <b/>
        <sz val="9"/>
        <color indexed="8"/>
        <rFont val="Czcionka tekstu podstawowego"/>
        <charset val="238"/>
      </rPr>
      <t>56-90</t>
    </r>
    <r>
      <rPr>
        <sz val="9"/>
        <color indexed="8"/>
        <rFont val="Czcionka tekstu podstawowego"/>
        <charset val="238"/>
      </rPr>
      <t xml:space="preserve"> dni. Pakowany pojedynczo, po jednym szwie, każdy szew w podwójnym opakowaniu.</t>
    </r>
  </si>
  <si>
    <r>
      <t xml:space="preserve">Szew chirurgiczny </t>
    </r>
    <r>
      <rPr>
        <b/>
        <sz val="9"/>
        <color indexed="8"/>
        <rFont val="Czcionka tekstu podstawowego"/>
        <charset val="238"/>
      </rPr>
      <t>wchłanialny</t>
    </r>
    <r>
      <rPr>
        <sz val="9"/>
        <color indexed="8"/>
        <rFont val="Czcionka tekstu podstawowego"/>
        <charset val="238"/>
      </rPr>
      <t xml:space="preserve"> </t>
    </r>
    <r>
      <rPr>
        <b/>
        <sz val="9"/>
        <color indexed="8"/>
        <rFont val="Czcionka tekstu podstawowego"/>
        <charset val="238"/>
      </rPr>
      <t xml:space="preserve">monofilament </t>
    </r>
    <r>
      <rPr>
        <sz val="9"/>
        <color indexed="8"/>
        <rFont val="Czcionka tekstu podstawowego"/>
        <charset val="238"/>
      </rPr>
      <t xml:space="preserve">syntetyczny, niepowlekany, </t>
    </r>
    <r>
      <rPr>
        <b/>
        <sz val="9"/>
        <color indexed="8"/>
        <rFont val="Czcionka tekstu podstawowego"/>
        <charset val="238"/>
      </rPr>
      <t>grubość 4/0</t>
    </r>
    <r>
      <rPr>
        <sz val="9"/>
        <color indexed="8"/>
        <rFont val="Czcionka tekstu podstawowego"/>
        <charset val="238"/>
      </rPr>
      <t>, długość 70cm, igła 26mm, 1/2 koła okrągła, zdolność podtrzymania tkankowego do 14 dni, absorpcja 56-90 dni. Pakowany pojedynczo, po jednym szwie, każdy szew w podwójnym opakowaniu.</t>
    </r>
  </si>
  <si>
    <r>
      <t xml:space="preserve">Szew chirurgiczny </t>
    </r>
    <r>
      <rPr>
        <b/>
        <sz val="9"/>
        <rFont val="Arial"/>
        <family val="2"/>
        <charset val="238"/>
      </rPr>
      <t>niewchłanialny</t>
    </r>
    <r>
      <rPr>
        <sz val="9"/>
        <rFont val="Arial"/>
        <family val="2"/>
        <charset val="238"/>
      </rPr>
      <t xml:space="preserve"> </t>
    </r>
    <r>
      <rPr>
        <b/>
        <sz val="9"/>
        <rFont val="Arial"/>
        <family val="2"/>
        <charset val="238"/>
      </rPr>
      <t>monofilament</t>
    </r>
    <r>
      <rPr>
        <sz val="9"/>
        <rFont val="Arial"/>
        <family val="2"/>
        <charset val="238"/>
      </rPr>
      <t xml:space="preserve">, syntetyczny, niepowlekany, </t>
    </r>
    <r>
      <rPr>
        <b/>
        <sz val="9"/>
        <rFont val="Arial"/>
        <family val="2"/>
        <charset val="238"/>
      </rPr>
      <t>grubość 2/0</t>
    </r>
    <r>
      <rPr>
        <sz val="9"/>
        <rFont val="Arial"/>
        <family val="2"/>
        <charset val="238"/>
      </rPr>
      <t xml:space="preserve">, długość 75cm, igła 26mm, 1/2 koła okrągła, wzmocniona, każdy szew w podwójnym opakowaniu. </t>
    </r>
  </si>
  <si>
    <t>Część 38.</t>
  </si>
  <si>
    <t>Szwy chirurgiczne monofilamentowe.</t>
  </si>
  <si>
    <t>Aerozol do bezbolesnego i szybkiego usuwania przylepców medycznych, hypoalergiczny, nie powoduje uczuleń op. poj. 50ml</t>
  </si>
  <si>
    <t>Aerozol do usuwania przylepca</t>
  </si>
  <si>
    <r>
      <t>Wymiennik ciepła i wilgoci  dla pacjentów neonatologicznych do rurek tracheostomijnych i/ lub intubacyjnych, zapewniający skuteczne nawilżanie powietrza noworodków i wcześniaków spontanicznie oddychających, kompaktowy, lekki, waga 4-6g, mała przestrzeń martwa ≤10ml, rekomendowany do stosowania w zakresie objętości oddechowej 50ml i powyżej, sterylny, jednorazowego użytku z celulozowymi wkładkami po obu stronach wymiennika</t>
    </r>
    <r>
      <rPr>
        <sz val="9"/>
        <rFont val="Czcionka "/>
        <charset val="238"/>
      </rPr>
      <t>,</t>
    </r>
    <r>
      <rPr>
        <b/>
        <sz val="9"/>
        <rFont val="Czcionka "/>
        <charset val="238"/>
      </rPr>
      <t xml:space="preserve"> bez łącznika</t>
    </r>
    <r>
      <rPr>
        <sz val="9"/>
        <rFont val="Czcionka "/>
        <charset val="238"/>
      </rPr>
      <t>, rurka traceostomijna/ intubacyjna umieszczana bezpośrednio w otworze znajdującym sie pośrodku wymiennika, co umożliwia możliwie najbliższe, równoległe  położenie wymiennika wzgledem ciała pacjenta. Bez lateksu i PCV. Pakowany pojedynczo.</t>
    </r>
  </si>
  <si>
    <r>
      <t xml:space="preserve">Środek o jednoczesnym działaniu hemostatycznym i przeciwzrostowym posiadający certyfikat wydany na podstawie badań klinicznych potwierdzający bezpieczeństwo i skuteczność hemostatyczną i przeciwzrostową u pacjentów. Środek o charakterze skrobi o wysokiej zdolności pochłaniania wody, przyspieszajacy kaskadę krzepnięcia i wytwarzający skrzep hemostatyczny. Środek wolny od pirogenów. Możliwość stosowania w procedurach laparoskopowych, w postaci proszku w jednorazowym aplikatorze, możliwość aplikacji jako proszek lub żel. </t>
    </r>
    <r>
      <rPr>
        <sz val="9"/>
        <color rgb="FFFF0000"/>
        <rFont val="Czcionka tekstu podstawowego"/>
        <charset val="238"/>
      </rPr>
      <t>Produkt ulega biodegradacji po min. 5 do max. 7 dniach od momentu aplikacji</t>
    </r>
    <r>
      <rPr>
        <sz val="9"/>
        <color theme="1"/>
        <rFont val="Czcionka tekstu podstawowego"/>
        <family val="2"/>
        <charset val="238"/>
      </rPr>
      <t xml:space="preserve">. Opakowanie po 1g, 3g, 5g  do wyboru przez zamawiajacego* </t>
    </r>
  </si>
  <si>
    <t>Część 40.</t>
  </si>
  <si>
    <t xml:space="preserve">Opis i parametry oferowanego wyrobu,
Nazwa handlowa, Nazwa producenta, Numer katalogowy
</t>
  </si>
  <si>
    <t>Ilość w opak.</t>
  </si>
  <si>
    <t>Ilość opak.</t>
  </si>
  <si>
    <t>Cena opak. netto</t>
  </si>
  <si>
    <t>Stawka VAT</t>
  </si>
  <si>
    <t xml:space="preserve">Cena opak. brutto </t>
  </si>
  <si>
    <t xml:space="preserve">Kwota VAT </t>
  </si>
  <si>
    <t>Opis i parametry oferowanego wyrobu,
Nazwa handlowa, Nazwa producenta, Numer katalogowy</t>
  </si>
  <si>
    <t>Załącznik nr 1 do SWZ</t>
  </si>
  <si>
    <t xml:space="preserve">Wartość 
pozycji brutto 
</t>
  </si>
  <si>
    <t>Wartość pozycji  netto</t>
  </si>
  <si>
    <r>
      <rPr>
        <sz val="9"/>
        <rFont val="Arial"/>
        <family val="2"/>
        <charset val="238"/>
      </rPr>
      <t>Wartość 
pozycji brutto</t>
    </r>
    <r>
      <rPr>
        <sz val="10"/>
        <rFont val="Arial"/>
        <family val="2"/>
        <charset val="238"/>
      </rPr>
      <t xml:space="preserve"> 
</t>
    </r>
  </si>
  <si>
    <t>Podsumowanie</t>
  </si>
  <si>
    <t>Podsumowanie:</t>
  </si>
  <si>
    <t>Podsumowanie:.</t>
  </si>
  <si>
    <t>Wymiennik ciepła i wilgoci  dla pacjentów neonatologicznych</t>
  </si>
  <si>
    <t xml:space="preserve">Maska anestetyczna dla dorosłych </t>
  </si>
  <si>
    <t>Posumowanie</t>
  </si>
  <si>
    <t xml:space="preserve">ilość </t>
  </si>
  <si>
    <t>Podsumowanieł.</t>
  </si>
  <si>
    <r>
      <t xml:space="preserve">Siatka do naprawy dna miednicy </t>
    </r>
    <r>
      <rPr>
        <b/>
        <sz val="9"/>
        <rFont val="Arial"/>
        <family val="2"/>
        <charset val="238"/>
      </rPr>
      <t>plastyka tylna</t>
    </r>
    <r>
      <rPr>
        <sz val="9"/>
        <color indexed="8"/>
        <rFont val="Czcionka tekstu podstawowego"/>
        <family val="2"/>
        <charset val="238"/>
      </rPr>
      <t xml:space="preserve"> o anatomicznym kształcie z 2 ramionami </t>
    </r>
    <r>
      <rPr>
        <sz val="9"/>
        <rFont val="Czcionka tekstu podstawowego"/>
        <charset val="238"/>
      </rPr>
      <t>pokrytymi plastikową osłonką</t>
    </r>
    <r>
      <rPr>
        <sz val="9"/>
        <color indexed="8"/>
        <rFont val="Czcionka tekstu podstawowego"/>
        <family val="2"/>
        <charset val="238"/>
      </rPr>
      <t xml:space="preserve">. Wykonana z polipropylenu monofilamentowego. Siatka odporna na deformację i rozciąganie we wszystkich kierunkach, </t>
    </r>
    <r>
      <rPr>
        <sz val="9"/>
        <color indexed="8"/>
        <rFont val="Czcionka tekstu podstawowego"/>
        <family val="2"/>
        <charset val="238"/>
      </rPr>
      <t xml:space="preserve"> Siatka posiada atraumatyczne, gładkie brzegi. Sterylna, jednorazowego użytku, pakowana pojedynczo w podwójne opakowanie zapewniajace aseptyczne otwarcie w warunkach sali operacyjnej. op. 1 szt.  </t>
    </r>
  </si>
</sst>
</file>

<file path=xl/styles.xml><?xml version="1.0" encoding="utf-8"?>
<styleSheet xmlns="http://schemas.openxmlformats.org/spreadsheetml/2006/main" xmlns:mc="http://schemas.openxmlformats.org/markup-compatibility/2006" xmlns:x14ac="http://schemas.microsoft.com/office/spreadsheetml/2009/9/ac" mc:Ignorable="x14ac">
  <fonts count="41">
    <font>
      <sz val="10"/>
      <name val="Arial"/>
      <family val="2"/>
      <charset val="238"/>
    </font>
    <font>
      <sz val="10"/>
      <name val="Arial"/>
      <family val="2"/>
      <charset val="238"/>
    </font>
    <font>
      <b/>
      <sz val="10"/>
      <name val="Arial"/>
      <family val="2"/>
      <charset val="238"/>
    </font>
    <font>
      <b/>
      <sz val="9"/>
      <name val="Arial"/>
      <family val="2"/>
      <charset val="238"/>
    </font>
    <font>
      <i/>
      <sz val="9"/>
      <color theme="1"/>
      <name val="Czcionka tekstu podstawowego"/>
      <charset val="238"/>
    </font>
    <font>
      <sz val="9"/>
      <color theme="1"/>
      <name val="Czcionka tekstu podstawowego"/>
      <family val="2"/>
      <charset val="238"/>
    </font>
    <font>
      <sz val="9"/>
      <name val="Arial"/>
      <family val="2"/>
      <charset val="238"/>
    </font>
    <font>
      <b/>
      <sz val="12"/>
      <name val="Arial"/>
      <family val="2"/>
      <charset val="238"/>
    </font>
    <font>
      <sz val="9"/>
      <name val="Czcionka tekstu podstawowego"/>
      <family val="2"/>
      <charset val="238"/>
    </font>
    <font>
      <i/>
      <sz val="9"/>
      <name val="Arial"/>
      <family val="2"/>
      <charset val="238"/>
    </font>
    <font>
      <sz val="9"/>
      <color theme="1"/>
      <name val="Czcionka tekstu podstawowego"/>
      <charset val="238"/>
    </font>
    <font>
      <b/>
      <sz val="9"/>
      <name val="Czcionka tekstu podstawowego"/>
      <charset val="238"/>
    </font>
    <font>
      <sz val="9"/>
      <name val="Czcionka tekstu podstawowego"/>
      <charset val="238"/>
    </font>
    <font>
      <b/>
      <sz val="9"/>
      <color theme="1"/>
      <name val="Czcionka tekstu podstawowego"/>
      <charset val="238"/>
    </font>
    <font>
      <b/>
      <sz val="9"/>
      <color indexed="8"/>
      <name val="Czcionka tekstu podstawowego"/>
      <charset val="238"/>
    </font>
    <font>
      <sz val="9"/>
      <color indexed="8"/>
      <name val="Czcionka tekstu podstawowego"/>
      <charset val="238"/>
    </font>
    <font>
      <sz val="9"/>
      <color theme="1"/>
      <name val="Arial"/>
      <family val="2"/>
      <charset val="238"/>
    </font>
    <font>
      <sz val="9"/>
      <color theme="1"/>
      <name val="Czcionka "/>
      <charset val="238"/>
    </font>
    <font>
      <sz val="9"/>
      <name val="Czcionka "/>
      <charset val="238"/>
    </font>
    <font>
      <sz val="9"/>
      <color indexed="10"/>
      <name val="Arial"/>
      <family val="2"/>
      <charset val="238"/>
    </font>
    <font>
      <b/>
      <sz val="9"/>
      <name val="Czcionka tekstu podstawowego"/>
      <family val="2"/>
      <charset val="238"/>
    </font>
    <font>
      <sz val="9"/>
      <color indexed="8"/>
      <name val="Czcionka "/>
      <charset val="238"/>
    </font>
    <font>
      <sz val="9"/>
      <name val="Estrangelo Edessa"/>
      <family val="4"/>
      <charset val="1"/>
    </font>
    <font>
      <sz val="9"/>
      <color indexed="10"/>
      <name val="Czcionka tekstu podstawowego"/>
      <charset val="238"/>
    </font>
    <font>
      <b/>
      <sz val="9"/>
      <color indexed="8"/>
      <name val="Czcionka "/>
      <charset val="238"/>
    </font>
    <font>
      <b/>
      <sz val="9"/>
      <name val="Czcionka "/>
      <charset val="238"/>
    </font>
    <font>
      <sz val="10"/>
      <color theme="1"/>
      <name val="Czcionka tekstu podstawowego"/>
      <family val="2"/>
      <charset val="238"/>
    </font>
    <font>
      <sz val="10"/>
      <color theme="1"/>
      <name val="Czcionka tekstu podstawowego"/>
      <charset val="238"/>
    </font>
    <font>
      <sz val="10"/>
      <color theme="1"/>
      <name val="Czcionka "/>
      <charset val="238"/>
    </font>
    <font>
      <sz val="10"/>
      <name val="Czcionka "/>
      <charset val="238"/>
    </font>
    <font>
      <sz val="10"/>
      <color theme="1"/>
      <name val="Arial"/>
      <family val="2"/>
      <charset val="238"/>
    </font>
    <font>
      <sz val="9"/>
      <color rgb="FF000000"/>
      <name val="Arial"/>
      <family val="2"/>
      <charset val="238"/>
    </font>
    <font>
      <sz val="8"/>
      <name val="Arial"/>
      <family val="2"/>
      <charset val="238"/>
    </font>
    <font>
      <sz val="9"/>
      <color indexed="8"/>
      <name val="Czcionka tekstu podstawowego"/>
      <family val="2"/>
      <charset val="238"/>
    </font>
    <font>
      <i/>
      <sz val="8"/>
      <name val="Arial"/>
      <family val="2"/>
      <charset val="238"/>
    </font>
    <font>
      <i/>
      <sz val="8"/>
      <name val="Czcionka tekstu podstawowego"/>
      <charset val="238"/>
    </font>
    <font>
      <sz val="9"/>
      <color rgb="FFFF0000"/>
      <name val="Czcionka tekstu podstawowego"/>
      <charset val="238"/>
    </font>
    <font>
      <strike/>
      <sz val="9"/>
      <name val="Arial"/>
      <family val="2"/>
      <charset val="238"/>
    </font>
    <font>
      <sz val="8"/>
      <color theme="1"/>
      <name val="Czcionka tekstu podstawowego"/>
      <family val="2"/>
      <charset val="238"/>
    </font>
    <font>
      <sz val="8"/>
      <color rgb="FFFF0000"/>
      <name val="Arial"/>
      <family val="2"/>
      <charset val="238"/>
    </font>
    <font>
      <sz val="10"/>
      <color theme="0"/>
      <name val="Arial"/>
      <family val="2"/>
      <charset val="238"/>
    </font>
  </fonts>
  <fills count="7">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rgb="FFFF0000"/>
        <bgColor indexed="64"/>
      </patternFill>
    </fill>
    <fill>
      <patternFill patternType="solid">
        <fgColor rgb="FFDBEEF4"/>
        <bgColor rgb="FFCCFFFF"/>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s>
  <cellStyleXfs count="2">
    <xf numFmtId="0" fontId="0" fillId="0" borderId="0"/>
    <xf numFmtId="0" fontId="1" fillId="0" borderId="0"/>
  </cellStyleXfs>
  <cellXfs count="261">
    <xf numFmtId="0" fontId="0" fillId="0" borderId="0" xfId="0"/>
    <xf numFmtId="0" fontId="0" fillId="0" borderId="0" xfId="0" applyAlignment="1">
      <alignment wrapText="1"/>
    </xf>
    <xf numFmtId="0" fontId="1" fillId="0" borderId="1" xfId="0" applyFont="1" applyBorder="1" applyAlignment="1">
      <alignment horizontal="center" vertical="center" wrapText="1"/>
    </xf>
    <xf numFmtId="0" fontId="0" fillId="0" borderId="0" xfId="0" applyBorder="1"/>
    <xf numFmtId="4" fontId="1" fillId="0" borderId="1" xfId="0" applyNumberFormat="1" applyFont="1" applyBorder="1" applyAlignment="1">
      <alignment horizontal="center" vertical="center" wrapText="1"/>
    </xf>
    <xf numFmtId="0" fontId="4" fillId="0" borderId="0" xfId="0" applyFont="1"/>
    <xf numFmtId="4" fontId="1" fillId="0" borderId="1" xfId="0" applyNumberFormat="1" applyFont="1" applyBorder="1" applyAlignment="1">
      <alignment horizontal="center" vertical="center"/>
    </xf>
    <xf numFmtId="0" fontId="3" fillId="0" borderId="0" xfId="0" applyFont="1" applyFill="1" applyAlignment="1" applyProtection="1">
      <alignment vertical="center" wrapText="1"/>
    </xf>
    <xf numFmtId="49" fontId="3" fillId="0" borderId="0" xfId="0" applyNumberFormat="1" applyFont="1" applyFill="1" applyAlignment="1" applyProtection="1">
      <alignment horizontal="left" vertical="center" wrapText="1"/>
    </xf>
    <xf numFmtId="49" fontId="3" fillId="0" borderId="0" xfId="0" applyNumberFormat="1" applyFont="1" applyFill="1" applyAlignment="1" applyProtection="1">
      <alignment horizontal="right" vertical="center" wrapText="1"/>
    </xf>
    <xf numFmtId="0" fontId="6" fillId="0" borderId="0" xfId="0" applyFont="1" applyFill="1" applyAlignment="1" applyProtection="1">
      <alignment vertical="center" wrapText="1"/>
    </xf>
    <xf numFmtId="4" fontId="6" fillId="0" borderId="1" xfId="0" applyNumberFormat="1" applyFont="1" applyFill="1" applyBorder="1" applyAlignment="1" applyProtection="1">
      <alignment horizontal="center" vertical="center" wrapText="1"/>
      <protection locked="0"/>
    </xf>
    <xf numFmtId="49" fontId="6" fillId="0" borderId="1" xfId="0" applyNumberFormat="1" applyFont="1" applyFill="1" applyBorder="1" applyAlignment="1" applyProtection="1">
      <alignment horizontal="center" vertical="center" wrapText="1"/>
      <protection locked="0"/>
    </xf>
    <xf numFmtId="0" fontId="9" fillId="0" borderId="0" xfId="0" applyFont="1" applyBorder="1" applyAlignment="1">
      <alignment wrapText="1"/>
    </xf>
    <xf numFmtId="0" fontId="4" fillId="0" borderId="0" xfId="0" applyFont="1" applyAlignment="1">
      <alignment wrapText="1"/>
    </xf>
    <xf numFmtId="0" fontId="7" fillId="0" borderId="0" xfId="0" applyFont="1" applyFill="1" applyAlignment="1" applyProtection="1">
      <alignment vertical="center" wrapText="1"/>
    </xf>
    <xf numFmtId="0" fontId="6" fillId="0" borderId="0" xfId="0" applyFont="1" applyBorder="1" applyAlignment="1">
      <alignment wrapText="1"/>
    </xf>
    <xf numFmtId="0" fontId="6" fillId="0" borderId="0" xfId="0" applyFont="1" applyAlignment="1">
      <alignment wrapText="1"/>
    </xf>
    <xf numFmtId="14" fontId="2" fillId="0" borderId="0" xfId="0" applyNumberFormat="1" applyFont="1"/>
    <xf numFmtId="0" fontId="6" fillId="0" borderId="0" xfId="1" applyFont="1"/>
    <xf numFmtId="0" fontId="1" fillId="0" borderId="0" xfId="1"/>
    <xf numFmtId="0" fontId="5" fillId="0" borderId="0" xfId="0" applyFont="1"/>
    <xf numFmtId="0" fontId="5" fillId="0" borderId="0" xfId="0" applyFont="1" applyAlignment="1">
      <alignment wrapText="1"/>
    </xf>
    <xf numFmtId="0" fontId="6" fillId="0" borderId="1" xfId="0" applyFont="1" applyBorder="1" applyAlignment="1">
      <alignment horizontal="center" vertical="center" wrapText="1"/>
    </xf>
    <xf numFmtId="0" fontId="6" fillId="0" borderId="1" xfId="1" applyFont="1" applyBorder="1" applyAlignment="1">
      <alignment horizontal="center" vertical="center" wrapText="1"/>
    </xf>
    <xf numFmtId="0" fontId="5" fillId="0" borderId="1" xfId="0" applyFont="1" applyBorder="1" applyAlignment="1">
      <alignment horizontal="center" vertical="center"/>
    </xf>
    <xf numFmtId="0" fontId="10" fillId="0" borderId="1" xfId="0" applyFont="1" applyBorder="1" applyAlignment="1">
      <alignment horizontal="center" vertical="center" wrapText="1"/>
    </xf>
    <xf numFmtId="3" fontId="5" fillId="0" borderId="1" xfId="0" applyNumberFormat="1" applyFont="1" applyBorder="1" applyAlignment="1">
      <alignment horizontal="center" vertical="center" wrapText="1"/>
    </xf>
    <xf numFmtId="2" fontId="5" fillId="0" borderId="1" xfId="0" applyNumberFormat="1" applyFont="1" applyBorder="1" applyAlignment="1">
      <alignment horizontal="center" vertical="center" wrapText="1"/>
    </xf>
    <xf numFmtId="9" fontId="6" fillId="0" borderId="1" xfId="0" applyNumberFormat="1" applyFont="1" applyFill="1" applyBorder="1" applyAlignment="1" applyProtection="1">
      <alignment horizontal="center" vertical="center" wrapText="1"/>
    </xf>
    <xf numFmtId="4" fontId="6" fillId="0" borderId="1" xfId="0" applyNumberFormat="1" applyFont="1" applyFill="1" applyBorder="1" applyAlignment="1" applyProtection="1">
      <alignment horizontal="right" vertical="center" wrapText="1"/>
      <protection locked="0"/>
    </xf>
    <xf numFmtId="4" fontId="6" fillId="0" borderId="1" xfId="0" applyNumberFormat="1" applyFont="1" applyFill="1" applyBorder="1" applyAlignment="1">
      <alignment horizontal="center" vertical="center" wrapText="1"/>
    </xf>
    <xf numFmtId="4" fontId="5" fillId="0" borderId="1" xfId="0" applyNumberFormat="1" applyFont="1" applyBorder="1" applyAlignment="1">
      <alignment horizontal="center" vertical="center" wrapText="1"/>
    </xf>
    <xf numFmtId="4" fontId="5" fillId="0" borderId="1" xfId="0" applyNumberFormat="1" applyFont="1" applyBorder="1"/>
    <xf numFmtId="0" fontId="5" fillId="0" borderId="1" xfId="0" applyFont="1" applyBorder="1"/>
    <xf numFmtId="0" fontId="16" fillId="3" borderId="1" xfId="0" applyFont="1" applyFill="1" applyBorder="1" applyAlignment="1">
      <alignment vertical="center" wrapText="1"/>
    </xf>
    <xf numFmtId="0" fontId="6" fillId="0" borderId="1" xfId="1" applyFont="1" applyBorder="1" applyAlignment="1">
      <alignment horizontal="center" vertical="center"/>
    </xf>
    <xf numFmtId="1" fontId="6" fillId="0" borderId="1" xfId="1" applyNumberFormat="1" applyFont="1" applyBorder="1" applyAlignment="1">
      <alignment horizontal="center" vertical="center"/>
    </xf>
    <xf numFmtId="2" fontId="6" fillId="0" borderId="1" xfId="1" applyNumberFormat="1" applyFont="1" applyBorder="1" applyAlignment="1">
      <alignment horizontal="center" vertical="center" wrapText="1"/>
    </xf>
    <xf numFmtId="9" fontId="6" fillId="0" borderId="1" xfId="1" applyNumberFormat="1" applyFont="1" applyBorder="1" applyAlignment="1">
      <alignment horizontal="center" vertical="center"/>
    </xf>
    <xf numFmtId="4" fontId="6" fillId="0" borderId="1" xfId="1" applyNumberFormat="1" applyFont="1" applyBorder="1" applyAlignment="1">
      <alignment horizontal="center" vertical="center" wrapText="1"/>
    </xf>
    <xf numFmtId="4" fontId="6" fillId="0" borderId="4" xfId="0" applyNumberFormat="1" applyFont="1" applyBorder="1" applyAlignment="1">
      <alignment horizontal="center" vertical="center"/>
    </xf>
    <xf numFmtId="4" fontId="6" fillId="0" borderId="1" xfId="0" applyNumberFormat="1" applyFont="1" applyBorder="1" applyAlignment="1">
      <alignment horizontal="center" vertical="center"/>
    </xf>
    <xf numFmtId="1" fontId="6" fillId="0" borderId="0" xfId="1" applyNumberFormat="1" applyFont="1"/>
    <xf numFmtId="4" fontId="6" fillId="0" borderId="1" xfId="0" applyNumberFormat="1" applyFont="1" applyBorder="1" applyAlignment="1">
      <alignment horizontal="center" vertical="center" wrapText="1"/>
    </xf>
    <xf numFmtId="0" fontId="6" fillId="0" borderId="0" xfId="0" applyFont="1"/>
    <xf numFmtId="0" fontId="6" fillId="0" borderId="0" xfId="0" applyFont="1" applyBorder="1"/>
    <xf numFmtId="1" fontId="6" fillId="0" borderId="0" xfId="0" applyNumberFormat="1" applyFont="1" applyBorder="1" applyAlignment="1">
      <alignment horizontal="center" vertical="center" wrapText="1"/>
    </xf>
    <xf numFmtId="0" fontId="6" fillId="0" borderId="0" xfId="0" applyFont="1" applyBorder="1" applyAlignment="1">
      <alignment horizontal="center" vertical="center"/>
    </xf>
    <xf numFmtId="0" fontId="10" fillId="0" borderId="0" xfId="0" applyFont="1" applyBorder="1" applyAlignment="1">
      <alignment wrapText="1"/>
    </xf>
    <xf numFmtId="0" fontId="6" fillId="0" borderId="3" xfId="0" applyFont="1" applyBorder="1" applyAlignment="1">
      <alignment horizontal="left" vertical="center" wrapText="1"/>
    </xf>
    <xf numFmtId="0" fontId="6" fillId="0" borderId="3" xfId="0" applyFont="1" applyBorder="1"/>
    <xf numFmtId="1" fontId="6" fillId="0" borderId="3" xfId="0" applyNumberFormat="1" applyFont="1" applyBorder="1" applyAlignment="1">
      <alignment horizontal="center" vertical="center" wrapText="1"/>
    </xf>
    <xf numFmtId="0" fontId="6" fillId="0" borderId="3" xfId="0" applyFont="1" applyBorder="1" applyAlignment="1">
      <alignment horizontal="center" vertical="center"/>
    </xf>
    <xf numFmtId="0" fontId="6" fillId="0" borderId="1" xfId="0" applyFont="1" applyBorder="1" applyAlignment="1">
      <alignment horizontal="center" vertical="center"/>
    </xf>
    <xf numFmtId="1" fontId="6" fillId="0" borderId="1" xfId="0" applyNumberFormat="1" applyFont="1" applyBorder="1" applyAlignment="1">
      <alignment horizontal="center" vertical="center" wrapText="1"/>
    </xf>
    <xf numFmtId="0" fontId="17" fillId="0" borderId="1" xfId="0" applyFont="1" applyFill="1" applyBorder="1" applyAlignment="1">
      <alignment horizontal="center" vertical="center" wrapText="1"/>
    </xf>
    <xf numFmtId="2" fontId="17" fillId="0" borderId="1" xfId="0" applyNumberFormat="1" applyFont="1" applyBorder="1" applyAlignment="1">
      <alignment horizontal="center" vertical="center" wrapText="1"/>
    </xf>
    <xf numFmtId="0" fontId="18" fillId="0" borderId="1" xfId="0" applyFont="1" applyFill="1" applyBorder="1" applyAlignment="1">
      <alignment horizontal="center" vertical="center" wrapText="1"/>
    </xf>
    <xf numFmtId="2" fontId="18" fillId="0" borderId="1" xfId="0" applyNumberFormat="1" applyFont="1" applyFill="1" applyBorder="1" applyAlignment="1">
      <alignment horizontal="center" vertical="center" wrapText="1"/>
    </xf>
    <xf numFmtId="4" fontId="6" fillId="0" borderId="1" xfId="0" applyNumberFormat="1" applyFont="1" applyBorder="1"/>
    <xf numFmtId="4" fontId="6" fillId="0" borderId="0" xfId="0" applyNumberFormat="1" applyFont="1" applyBorder="1"/>
    <xf numFmtId="0" fontId="10" fillId="0" borderId="3" xfId="0" applyFont="1" applyBorder="1" applyAlignment="1">
      <alignment wrapText="1"/>
    </xf>
    <xf numFmtId="0" fontId="6" fillId="0" borderId="0" xfId="0" applyFont="1" applyBorder="1" applyAlignment="1">
      <alignment horizontal="left" wrapText="1"/>
    </xf>
    <xf numFmtId="0" fontId="6" fillId="0" borderId="0" xfId="0" applyFont="1" applyBorder="1" applyAlignment="1">
      <alignment horizontal="right"/>
    </xf>
    <xf numFmtId="49" fontId="6" fillId="0" borderId="0" xfId="0" applyNumberFormat="1" applyFont="1" applyFill="1" applyBorder="1" applyAlignment="1" applyProtection="1">
      <alignment vertical="center" wrapText="1"/>
    </xf>
    <xf numFmtId="0" fontId="8" fillId="0" borderId="0" xfId="0" applyFont="1"/>
    <xf numFmtId="0" fontId="6" fillId="0" borderId="1" xfId="0" applyFont="1" applyFill="1" applyBorder="1" applyAlignment="1" applyProtection="1">
      <alignment horizontal="center" vertical="center" wrapText="1"/>
    </xf>
    <xf numFmtId="49" fontId="6" fillId="0" borderId="1" xfId="0" applyNumberFormat="1" applyFont="1" applyFill="1" applyBorder="1" applyAlignment="1" applyProtection="1">
      <alignment horizontal="center" vertical="center" wrapText="1"/>
    </xf>
    <xf numFmtId="0" fontId="6" fillId="0" borderId="1" xfId="0" applyFont="1" applyFill="1" applyBorder="1" applyAlignment="1">
      <alignment horizontal="center" vertical="center" wrapText="1"/>
    </xf>
    <xf numFmtId="0" fontId="8" fillId="0" borderId="0" xfId="0" applyFont="1" applyAlignment="1">
      <alignment horizontal="center" vertical="center"/>
    </xf>
    <xf numFmtId="0" fontId="3" fillId="2" borderId="0" xfId="0" applyFont="1" applyFill="1"/>
    <xf numFmtId="4" fontId="17" fillId="0" borderId="1" xfId="0" applyNumberFormat="1" applyFont="1" applyBorder="1" applyAlignment="1">
      <alignment horizontal="center" vertical="center" wrapText="1"/>
    </xf>
    <xf numFmtId="49" fontId="6" fillId="0" borderId="0" xfId="0" applyNumberFormat="1" applyFont="1" applyFill="1" applyBorder="1" applyAlignment="1" applyProtection="1">
      <alignment horizontal="left"/>
    </xf>
    <xf numFmtId="0" fontId="6" fillId="0" borderId="0" xfId="0" applyFont="1" applyFill="1" applyAlignment="1" applyProtection="1">
      <alignment horizontal="left"/>
    </xf>
    <xf numFmtId="0" fontId="3" fillId="0" borderId="0" xfId="0" applyFont="1" applyFill="1" applyBorder="1" applyAlignment="1" applyProtection="1">
      <alignment vertical="center" wrapText="1"/>
    </xf>
    <xf numFmtId="3" fontId="6" fillId="0" borderId="1" xfId="1" applyNumberFormat="1" applyFont="1" applyBorder="1" applyAlignment="1">
      <alignment horizontal="center" vertical="center" wrapText="1"/>
    </xf>
    <xf numFmtId="3" fontId="6" fillId="0" borderId="1" xfId="1" applyNumberFormat="1" applyFont="1" applyBorder="1" applyAlignment="1">
      <alignment horizontal="center" vertical="center"/>
    </xf>
    <xf numFmtId="49" fontId="6" fillId="0" borderId="0" xfId="0" applyNumberFormat="1" applyFont="1" applyFill="1" applyBorder="1" applyAlignment="1" applyProtection="1">
      <alignment vertical="center"/>
    </xf>
    <xf numFmtId="0" fontId="8" fillId="0" borderId="0" xfId="0" applyFont="1" applyAlignment="1">
      <alignment horizontal="center"/>
    </xf>
    <xf numFmtId="0" fontId="6" fillId="0" borderId="0" xfId="0" applyFont="1" applyFill="1" applyBorder="1" applyAlignment="1" applyProtection="1">
      <alignment horizontal="left" vertical="center" wrapText="1"/>
    </xf>
    <xf numFmtId="0" fontId="6" fillId="0" borderId="0" xfId="0" applyNumberFormat="1" applyFont="1" applyBorder="1" applyAlignment="1">
      <alignment wrapText="1"/>
    </xf>
    <xf numFmtId="0" fontId="5" fillId="0" borderId="0" xfId="0" applyFont="1" applyBorder="1" applyAlignment="1"/>
    <xf numFmtId="0" fontId="6" fillId="0" borderId="3" xfId="0" applyFont="1" applyBorder="1" applyAlignment="1">
      <alignment wrapText="1"/>
    </xf>
    <xf numFmtId="2" fontId="6" fillId="0" borderId="1" xfId="0" applyNumberFormat="1" applyFont="1" applyBorder="1" applyAlignment="1">
      <alignment horizontal="center" vertical="center" wrapText="1"/>
    </xf>
    <xf numFmtId="1" fontId="8" fillId="0" borderId="0" xfId="0" applyNumberFormat="1" applyFont="1"/>
    <xf numFmtId="0" fontId="3" fillId="0" borderId="0" xfId="0" applyFont="1" applyBorder="1" applyAlignment="1">
      <alignment horizontal="right"/>
    </xf>
    <xf numFmtId="4" fontId="3" fillId="0" borderId="0" xfId="0" applyNumberFormat="1" applyFont="1" applyBorder="1" applyAlignment="1">
      <alignment horizontal="center" vertical="center" wrapText="1"/>
    </xf>
    <xf numFmtId="4" fontId="3" fillId="0" borderId="1" xfId="0" applyNumberFormat="1" applyFont="1" applyBorder="1" applyAlignment="1">
      <alignment horizontal="center" vertical="center" wrapText="1"/>
    </xf>
    <xf numFmtId="0" fontId="6" fillId="0" borderId="3" xfId="0" applyFont="1" applyBorder="1" applyAlignment="1">
      <alignment horizontal="left" wrapText="1"/>
    </xf>
    <xf numFmtId="0" fontId="6" fillId="0" borderId="0" xfId="0" applyFont="1" applyBorder="1" applyAlignment="1">
      <alignment vertical="center" wrapText="1"/>
    </xf>
    <xf numFmtId="0" fontId="6" fillId="0" borderId="0" xfId="0" applyFont="1" applyBorder="1" applyAlignment="1">
      <alignment horizontal="left" vertical="center"/>
    </xf>
    <xf numFmtId="0" fontId="6" fillId="0" borderId="0" xfId="0" applyFont="1" applyBorder="1" applyAlignment="1">
      <alignment horizontal="center" vertical="center" wrapText="1"/>
    </xf>
    <xf numFmtId="4" fontId="6" fillId="0" borderId="0" xfId="0" applyNumberFormat="1" applyFont="1" applyBorder="1" applyAlignment="1">
      <alignment horizontal="center" vertical="center" wrapText="1"/>
    </xf>
    <xf numFmtId="4" fontId="16" fillId="0" borderId="1" xfId="0" applyNumberFormat="1" applyFont="1" applyBorder="1" applyAlignment="1">
      <alignment horizontal="center" vertical="center"/>
    </xf>
    <xf numFmtId="0" fontId="5" fillId="0" borderId="3" xfId="0" applyFont="1" applyBorder="1" applyAlignment="1">
      <alignment wrapText="1"/>
    </xf>
    <xf numFmtId="0" fontId="16" fillId="0" borderId="1" xfId="0" applyFont="1" applyBorder="1" applyAlignment="1">
      <alignment horizontal="center" vertical="center"/>
    </xf>
    <xf numFmtId="3" fontId="16" fillId="0" borderId="1" xfId="0" applyNumberFormat="1" applyFont="1" applyBorder="1" applyAlignment="1">
      <alignment horizontal="center" vertical="center"/>
    </xf>
    <xf numFmtId="4" fontId="16" fillId="0" borderId="1" xfId="0" applyNumberFormat="1" applyFont="1" applyBorder="1" applyAlignment="1">
      <alignment horizontal="center" vertical="center" wrapText="1"/>
    </xf>
    <xf numFmtId="4" fontId="18" fillId="0" borderId="1" xfId="0" applyNumberFormat="1" applyFont="1" applyBorder="1" applyAlignment="1">
      <alignment horizontal="center" vertical="center" wrapText="1"/>
    </xf>
    <xf numFmtId="4" fontId="17" fillId="0" borderId="1" xfId="0" applyNumberFormat="1" applyFont="1" applyBorder="1" applyAlignment="1">
      <alignment horizontal="center" vertical="center"/>
    </xf>
    <xf numFmtId="49" fontId="6" fillId="0" borderId="3" xfId="0" applyNumberFormat="1" applyFont="1" applyFill="1" applyBorder="1" applyAlignment="1" applyProtection="1">
      <alignment vertical="center" wrapText="1"/>
    </xf>
    <xf numFmtId="1" fontId="6" fillId="0" borderId="1" xfId="0" applyNumberFormat="1" applyFont="1" applyBorder="1" applyAlignment="1">
      <alignment horizontal="center" vertical="center"/>
    </xf>
    <xf numFmtId="0" fontId="3" fillId="0" borderId="0" xfId="0" applyFont="1" applyAlignment="1">
      <alignment horizontal="right"/>
    </xf>
    <xf numFmtId="4" fontId="3" fillId="0" borderId="0" xfId="0" applyNumberFormat="1" applyFont="1"/>
    <xf numFmtId="0" fontId="10" fillId="3" borderId="1" xfId="0" applyFont="1" applyFill="1" applyBorder="1" applyAlignment="1">
      <alignment vertical="center" wrapText="1"/>
    </xf>
    <xf numFmtId="0" fontId="6" fillId="3" borderId="1" xfId="0" applyFont="1" applyFill="1" applyBorder="1" applyAlignment="1">
      <alignment vertical="center" wrapText="1"/>
    </xf>
    <xf numFmtId="0" fontId="0" fillId="0" borderId="1" xfId="0" applyBorder="1"/>
    <xf numFmtId="0" fontId="6" fillId="0" borderId="1" xfId="0" applyFont="1" applyBorder="1"/>
    <xf numFmtId="0" fontId="6" fillId="3" borderId="1" xfId="0" applyNumberFormat="1" applyFont="1" applyFill="1" applyBorder="1" applyAlignment="1" applyProtection="1">
      <alignment vertical="center" wrapText="1"/>
    </xf>
    <xf numFmtId="0" fontId="6" fillId="0" borderId="1" xfId="1" applyFont="1" applyBorder="1"/>
    <xf numFmtId="49" fontId="6" fillId="0" borderId="1" xfId="0" applyNumberFormat="1" applyFont="1" applyFill="1" applyBorder="1" applyAlignment="1" applyProtection="1">
      <alignment vertical="center" wrapText="1"/>
    </xf>
    <xf numFmtId="0" fontId="8" fillId="0" borderId="1" xfId="0" applyFont="1" applyBorder="1"/>
    <xf numFmtId="49" fontId="6" fillId="0" borderId="1" xfId="0" applyNumberFormat="1" applyFont="1" applyFill="1" applyBorder="1" applyAlignment="1" applyProtection="1">
      <alignment vertical="center"/>
    </xf>
    <xf numFmtId="0" fontId="4" fillId="0" borderId="1" xfId="0" applyFont="1" applyBorder="1"/>
    <xf numFmtId="0" fontId="12" fillId="3" borderId="1" xfId="0" applyFont="1" applyFill="1" applyBorder="1" applyAlignment="1">
      <alignment vertical="center" wrapText="1"/>
    </xf>
    <xf numFmtId="0" fontId="17" fillId="3" borderId="1" xfId="0" applyFont="1" applyFill="1" applyBorder="1" applyAlignment="1">
      <alignment vertical="center" wrapText="1"/>
    </xf>
    <xf numFmtId="0" fontId="6" fillId="3" borderId="1" xfId="1" applyNumberFormat="1" applyFont="1" applyFill="1" applyBorder="1" applyAlignment="1">
      <alignment horizontal="left" vertical="center" wrapText="1"/>
    </xf>
    <xf numFmtId="0" fontId="1" fillId="0" borderId="0" xfId="1" applyAlignment="1">
      <alignment wrapText="1"/>
    </xf>
    <xf numFmtId="1" fontId="1" fillId="0" borderId="0" xfId="1" applyNumberFormat="1"/>
    <xf numFmtId="0" fontId="26" fillId="0" borderId="0" xfId="0" applyFont="1"/>
    <xf numFmtId="0" fontId="1" fillId="0" borderId="1" xfId="1" applyFont="1" applyBorder="1" applyAlignment="1">
      <alignment horizontal="center" vertical="center"/>
    </xf>
    <xf numFmtId="0" fontId="1" fillId="0" borderId="1" xfId="1" applyFont="1" applyBorder="1" applyAlignment="1">
      <alignment horizontal="center" vertical="center" wrapText="1"/>
    </xf>
    <xf numFmtId="1" fontId="1" fillId="0" borderId="1" xfId="1" applyNumberFormat="1" applyFont="1" applyBorder="1" applyAlignment="1">
      <alignment horizontal="center" vertical="center"/>
    </xf>
    <xf numFmtId="4" fontId="1" fillId="0" borderId="4" xfId="0" applyNumberFormat="1" applyFont="1" applyBorder="1" applyAlignment="1">
      <alignment horizontal="center" vertical="center"/>
    </xf>
    <xf numFmtId="0" fontId="28" fillId="0" borderId="1" xfId="0" applyFont="1" applyFill="1" applyBorder="1" applyAlignment="1">
      <alignment horizontal="center" vertical="center" wrapText="1"/>
    </xf>
    <xf numFmtId="2" fontId="28" fillId="0" borderId="1" xfId="0" applyNumberFormat="1" applyFont="1" applyBorder="1" applyAlignment="1">
      <alignment horizontal="center" vertical="center" wrapText="1"/>
    </xf>
    <xf numFmtId="49" fontId="29" fillId="0" borderId="1" xfId="0" applyNumberFormat="1" applyFont="1" applyBorder="1" applyAlignment="1">
      <alignment horizontal="center" vertical="center"/>
    </xf>
    <xf numFmtId="4" fontId="28" fillId="0" borderId="1" xfId="0" applyNumberFormat="1" applyFont="1" applyBorder="1" applyAlignment="1">
      <alignment horizontal="center" vertical="center"/>
    </xf>
    <xf numFmtId="0" fontId="30" fillId="0" borderId="1" xfId="1" applyFont="1" applyFill="1" applyBorder="1" applyAlignment="1">
      <alignment horizontal="center" vertical="center"/>
    </xf>
    <xf numFmtId="1" fontId="30" fillId="0" borderId="1" xfId="1" applyNumberFormat="1" applyFont="1" applyFill="1" applyBorder="1" applyAlignment="1">
      <alignment horizontal="center" vertical="center"/>
    </xf>
    <xf numFmtId="2" fontId="30" fillId="0" borderId="1" xfId="1" applyNumberFormat="1" applyFont="1" applyFill="1" applyBorder="1" applyAlignment="1">
      <alignment horizontal="center" vertical="center" wrapText="1"/>
    </xf>
    <xf numFmtId="9" fontId="30" fillId="0" borderId="1" xfId="1" applyNumberFormat="1" applyFont="1" applyFill="1" applyBorder="1" applyAlignment="1">
      <alignment horizontal="center" vertical="center"/>
    </xf>
    <xf numFmtId="4" fontId="30" fillId="0" borderId="1" xfId="1" applyNumberFormat="1" applyFont="1" applyFill="1" applyBorder="1" applyAlignment="1">
      <alignment horizontal="center" vertical="center" wrapText="1"/>
    </xf>
    <xf numFmtId="4" fontId="1" fillId="0" borderId="0" xfId="0" applyNumberFormat="1" applyFont="1" applyBorder="1" applyAlignment="1">
      <alignment horizontal="center" vertical="center" wrapText="1"/>
    </xf>
    <xf numFmtId="0" fontId="0" fillId="0" borderId="1" xfId="1" applyFont="1" applyBorder="1" applyAlignment="1">
      <alignment horizontal="center" vertical="center"/>
    </xf>
    <xf numFmtId="0" fontId="28" fillId="3" borderId="1" xfId="0" applyFont="1" applyFill="1" applyBorder="1" applyAlignment="1">
      <alignment vertical="center" wrapText="1"/>
    </xf>
    <xf numFmtId="0" fontId="27" fillId="3" borderId="1" xfId="0" applyFont="1" applyFill="1" applyBorder="1" applyAlignment="1">
      <alignment vertical="center" wrapText="1"/>
    </xf>
    <xf numFmtId="0" fontId="6" fillId="0" borderId="7" xfId="1" applyFont="1" applyBorder="1" applyAlignment="1">
      <alignment horizontal="right"/>
    </xf>
    <xf numFmtId="0" fontId="6" fillId="0" borderId="8" xfId="1" applyFont="1" applyBorder="1" applyAlignment="1">
      <alignment horizontal="right"/>
    </xf>
    <xf numFmtId="0" fontId="6" fillId="0" borderId="9" xfId="1" applyFont="1" applyBorder="1" applyAlignment="1">
      <alignment horizontal="right"/>
    </xf>
    <xf numFmtId="4" fontId="6" fillId="0" borderId="7" xfId="0" applyNumberFormat="1" applyFont="1" applyBorder="1" applyAlignment="1">
      <alignment horizontal="center" vertical="center" wrapText="1"/>
    </xf>
    <xf numFmtId="0" fontId="6" fillId="0" borderId="0" xfId="1" applyFont="1" applyBorder="1" applyAlignment="1">
      <alignment horizontal="right"/>
    </xf>
    <xf numFmtId="0" fontId="6" fillId="0" borderId="3" xfId="1" applyFont="1" applyBorder="1" applyAlignment="1">
      <alignment horizontal="right"/>
    </xf>
    <xf numFmtId="4" fontId="6" fillId="0" borderId="3" xfId="0" applyNumberFormat="1" applyFont="1" applyBorder="1" applyAlignment="1">
      <alignment horizontal="center" vertical="center" wrapText="1"/>
    </xf>
    <xf numFmtId="0" fontId="6" fillId="0" borderId="3" xfId="1" applyFont="1" applyBorder="1" applyAlignment="1">
      <alignment horizontal="left"/>
    </xf>
    <xf numFmtId="0" fontId="1" fillId="0" borderId="0" xfId="0" applyFont="1" applyBorder="1" applyAlignment="1">
      <alignment horizontal="left" vertical="center" wrapText="1"/>
    </xf>
    <xf numFmtId="0" fontId="0" fillId="0" borderId="0" xfId="0" applyAlignment="1">
      <alignment horizontal="right" vertical="center"/>
    </xf>
    <xf numFmtId="1" fontId="1" fillId="0" borderId="1" xfId="0" applyNumberFormat="1" applyFont="1" applyBorder="1" applyAlignment="1">
      <alignment horizontal="center" vertical="center" wrapText="1"/>
    </xf>
    <xf numFmtId="9" fontId="1" fillId="0" borderId="1" xfId="0" applyNumberFormat="1" applyFont="1" applyBorder="1" applyAlignment="1">
      <alignment horizontal="center" vertical="center" wrapText="1"/>
    </xf>
    <xf numFmtId="0" fontId="8" fillId="3" borderId="1" xfId="0" applyFont="1" applyFill="1" applyBorder="1" applyAlignment="1">
      <alignment vertical="center" wrapText="1"/>
    </xf>
    <xf numFmtId="0" fontId="3" fillId="0" borderId="0" xfId="0" applyFont="1" applyFill="1"/>
    <xf numFmtId="0" fontId="12" fillId="3" borderId="1" xfId="0" applyFont="1" applyFill="1" applyBorder="1" applyAlignment="1">
      <alignment wrapText="1"/>
    </xf>
    <xf numFmtId="0" fontId="6" fillId="3" borderId="1" xfId="0" applyFont="1" applyFill="1" applyBorder="1" applyAlignment="1">
      <alignment wrapText="1"/>
    </xf>
    <xf numFmtId="0" fontId="0" fillId="0" borderId="0" xfId="0" applyBorder="1" applyAlignment="1">
      <alignment horizontal="left" vertical="center" wrapText="1"/>
    </xf>
    <xf numFmtId="0" fontId="6" fillId="0" borderId="0" xfId="0" applyFont="1" applyBorder="1" applyAlignment="1">
      <alignment horizontal="left"/>
    </xf>
    <xf numFmtId="0" fontId="6" fillId="0" borderId="0" xfId="0" applyFont="1" applyBorder="1" applyAlignment="1">
      <alignment horizontal="left" vertical="center" wrapText="1"/>
    </xf>
    <xf numFmtId="0" fontId="5" fillId="0" borderId="1" xfId="0" applyNumberFormat="1" applyFont="1" applyFill="1" applyBorder="1" applyAlignment="1" applyProtection="1">
      <alignment vertical="center" wrapText="1"/>
    </xf>
    <xf numFmtId="9" fontId="6" fillId="0" borderId="1" xfId="0" applyNumberFormat="1" applyFont="1" applyBorder="1" applyAlignment="1">
      <alignment horizontal="center" vertical="center" wrapText="1"/>
    </xf>
    <xf numFmtId="0" fontId="6" fillId="4" borderId="1" xfId="0" applyFont="1" applyFill="1" applyBorder="1" applyAlignment="1">
      <alignment horizontal="center" vertical="center" wrapText="1"/>
    </xf>
    <xf numFmtId="0" fontId="6" fillId="4" borderId="0" xfId="0" applyFont="1" applyFill="1" applyBorder="1" applyAlignment="1">
      <alignment horizontal="left"/>
    </xf>
    <xf numFmtId="0" fontId="0" fillId="4" borderId="0" xfId="0" applyFill="1"/>
    <xf numFmtId="4" fontId="0" fillId="0" borderId="1" xfId="0" applyNumberFormat="1" applyFont="1" applyBorder="1" applyAlignment="1">
      <alignment horizontal="center" vertical="center"/>
    </xf>
    <xf numFmtId="0" fontId="0" fillId="0" borderId="1" xfId="0" applyBorder="1" applyAlignment="1">
      <alignment horizontal="center" vertical="center"/>
    </xf>
    <xf numFmtId="0" fontId="10" fillId="3" borderId="1" xfId="1" applyNumberFormat="1" applyFont="1" applyFill="1" applyBorder="1" applyAlignment="1">
      <alignment horizontal="left" vertical="center" wrapText="1"/>
    </xf>
    <xf numFmtId="0" fontId="0" fillId="0" borderId="0" xfId="0" applyBorder="1" applyAlignment="1">
      <alignment wrapText="1"/>
    </xf>
    <xf numFmtId="0" fontId="3" fillId="0" borderId="10" xfId="0" applyFont="1" applyFill="1" applyBorder="1" applyAlignment="1">
      <alignment horizontal="left" vertical="center" wrapText="1"/>
    </xf>
    <xf numFmtId="0" fontId="8" fillId="0" borderId="1" xfId="0" applyFont="1" applyBorder="1" applyAlignment="1">
      <alignment horizontal="center" vertical="center"/>
    </xf>
    <xf numFmtId="1" fontId="8" fillId="0" borderId="1" xfId="0" applyNumberFormat="1" applyFont="1" applyBorder="1"/>
    <xf numFmtId="0" fontId="18" fillId="3" borderId="1" xfId="0" applyFont="1" applyFill="1" applyBorder="1" applyAlignment="1">
      <alignment vertical="center" wrapText="1"/>
    </xf>
    <xf numFmtId="0" fontId="12" fillId="0" borderId="0" xfId="0" applyFont="1"/>
    <xf numFmtId="1" fontId="6" fillId="0" borderId="1" xfId="0" applyNumberFormat="1" applyFont="1" applyFill="1" applyBorder="1" applyAlignment="1">
      <alignment horizontal="center" vertical="center" wrapText="1"/>
    </xf>
    <xf numFmtId="2" fontId="0" fillId="0" borderId="1" xfId="0" applyNumberFormat="1" applyBorder="1" applyAlignment="1">
      <alignment horizontal="center" vertical="center"/>
    </xf>
    <xf numFmtId="0" fontId="17" fillId="3" borderId="1" xfId="0" applyNumberFormat="1" applyFont="1" applyFill="1" applyBorder="1" applyAlignment="1">
      <alignment vertical="center" wrapText="1"/>
    </xf>
    <xf numFmtId="4" fontId="6" fillId="0" borderId="0" xfId="0" applyNumberFormat="1" applyFont="1"/>
    <xf numFmtId="0" fontId="0" fillId="0" borderId="11" xfId="0" applyFont="1" applyFill="1" applyBorder="1" applyAlignment="1">
      <alignment horizontal="center" vertical="center" wrapText="1"/>
    </xf>
    <xf numFmtId="0" fontId="0" fillId="5" borderId="11" xfId="0" applyFont="1" applyFill="1" applyBorder="1" applyAlignment="1">
      <alignment horizontal="center" vertical="center" wrapText="1"/>
    </xf>
    <xf numFmtId="0" fontId="8" fillId="3" borderId="1" xfId="0" applyFont="1" applyFill="1" applyBorder="1" applyAlignment="1">
      <alignment wrapText="1"/>
    </xf>
    <xf numFmtId="0" fontId="1" fillId="0" borderId="2" xfId="0" applyFont="1" applyBorder="1" applyAlignment="1">
      <alignment horizontal="center" vertical="center" wrapText="1"/>
    </xf>
    <xf numFmtId="14" fontId="0" fillId="0" borderId="0" xfId="0" applyNumberFormat="1"/>
    <xf numFmtId="0" fontId="6" fillId="3" borderId="1" xfId="1" applyFont="1" applyFill="1" applyBorder="1" applyAlignment="1">
      <alignment wrapText="1"/>
    </xf>
    <xf numFmtId="0" fontId="31" fillId="6" borderId="1" xfId="0" applyFont="1" applyFill="1" applyBorder="1" applyAlignment="1">
      <alignment vertical="center" wrapText="1"/>
    </xf>
    <xf numFmtId="0" fontId="3" fillId="0" borderId="0" xfId="1" applyFont="1" applyBorder="1" applyAlignment="1">
      <alignment horizontal="right"/>
    </xf>
    <xf numFmtId="4" fontId="5" fillId="0" borderId="0" xfId="0" applyNumberFormat="1" applyFont="1" applyBorder="1" applyAlignment="1">
      <alignment horizontal="center" vertical="center" wrapText="1"/>
    </xf>
    <xf numFmtId="4" fontId="5" fillId="0" borderId="0" xfId="0" applyNumberFormat="1" applyFont="1" applyBorder="1"/>
    <xf numFmtId="0" fontId="6" fillId="0" borderId="4" xfId="0" applyFont="1" applyBorder="1" applyAlignment="1">
      <alignment horizontal="center" vertical="center" wrapText="1"/>
    </xf>
    <xf numFmtId="0" fontId="6" fillId="0" borderId="4" xfId="1" applyFont="1" applyBorder="1" applyAlignment="1">
      <alignment horizontal="center" vertical="center" wrapText="1"/>
    </xf>
    <xf numFmtId="49" fontId="6" fillId="0" borderId="4" xfId="0" applyNumberFormat="1" applyFont="1" applyFill="1" applyBorder="1" applyAlignment="1" applyProtection="1">
      <alignment horizontal="center" vertical="center" wrapText="1"/>
      <protection locked="0"/>
    </xf>
    <xf numFmtId="0" fontId="6" fillId="0" borderId="3" xfId="1" applyFont="1" applyBorder="1"/>
    <xf numFmtId="49" fontId="6" fillId="0" borderId="3" xfId="0" applyNumberFormat="1" applyFont="1" applyFill="1" applyBorder="1" applyAlignment="1" applyProtection="1">
      <alignment vertical="center"/>
    </xf>
    <xf numFmtId="0" fontId="6" fillId="0" borderId="3" xfId="0" applyFont="1" applyFill="1" applyBorder="1" applyAlignment="1">
      <alignment horizontal="center" vertical="center" wrapText="1"/>
    </xf>
    <xf numFmtId="4" fontId="6" fillId="0" borderId="3" xfId="0" applyNumberFormat="1" applyFont="1" applyBorder="1" applyAlignment="1">
      <alignment horizontal="center" vertical="center"/>
    </xf>
    <xf numFmtId="0" fontId="4" fillId="0" borderId="3" xfId="0" applyFont="1" applyBorder="1"/>
    <xf numFmtId="0" fontId="0" fillId="0" borderId="3" xfId="0" applyBorder="1"/>
    <xf numFmtId="0" fontId="6" fillId="0" borderId="1" xfId="0" applyFont="1" applyFill="1" applyBorder="1" applyAlignment="1">
      <alignment horizontal="center" vertical="center"/>
    </xf>
    <xf numFmtId="4" fontId="6" fillId="0" borderId="1" xfId="0" applyNumberFormat="1" applyFont="1" applyFill="1" applyBorder="1" applyAlignment="1">
      <alignment horizontal="center" vertical="center"/>
    </xf>
    <xf numFmtId="0" fontId="0" fillId="0" borderId="0" xfId="0" applyFill="1" applyAlignment="1">
      <alignment wrapText="1"/>
    </xf>
    <xf numFmtId="0" fontId="0" fillId="2" borderId="0" xfId="0" applyFill="1" applyAlignment="1">
      <alignment wrapText="1"/>
    </xf>
    <xf numFmtId="0" fontId="6" fillId="0" borderId="0" xfId="0" applyFont="1" applyFill="1" applyAlignment="1">
      <alignment wrapText="1"/>
    </xf>
    <xf numFmtId="2" fontId="5" fillId="2" borderId="1" xfId="0" applyNumberFormat="1" applyFont="1" applyFill="1" applyBorder="1" applyAlignment="1">
      <alignment horizontal="center" vertical="center" wrapText="1"/>
    </xf>
    <xf numFmtId="4" fontId="6" fillId="0" borderId="6" xfId="0" applyNumberFormat="1" applyFont="1" applyFill="1" applyBorder="1" applyAlignment="1" applyProtection="1">
      <alignment vertical="center" wrapText="1"/>
    </xf>
    <xf numFmtId="0" fontId="16" fillId="0" borderId="1" xfId="0" applyFont="1" applyFill="1" applyBorder="1" applyAlignment="1">
      <alignment horizontal="center" vertical="center" wrapText="1"/>
    </xf>
    <xf numFmtId="2" fontId="16" fillId="0" borderId="1" xfId="0" applyNumberFormat="1" applyFont="1" applyBorder="1" applyAlignment="1">
      <alignment horizontal="center" vertical="center" wrapText="1"/>
    </xf>
    <xf numFmtId="49" fontId="6" fillId="0" borderId="1" xfId="0" applyNumberFormat="1" applyFont="1" applyBorder="1" applyAlignment="1">
      <alignment horizontal="center" vertical="center"/>
    </xf>
    <xf numFmtId="49" fontId="18" fillId="0" borderId="1" xfId="0" applyNumberFormat="1" applyFont="1" applyBorder="1" applyAlignment="1">
      <alignment horizontal="center" vertical="center"/>
    </xf>
    <xf numFmtId="0" fontId="5" fillId="3" borderId="1" xfId="0" applyNumberFormat="1" applyFont="1" applyFill="1" applyBorder="1" applyAlignment="1" applyProtection="1">
      <alignment vertical="center" wrapText="1"/>
    </xf>
    <xf numFmtId="9" fontId="6" fillId="0" borderId="1" xfId="0" applyNumberFormat="1" applyFont="1" applyFill="1" applyBorder="1" applyAlignment="1">
      <alignment horizontal="center" vertical="center" wrapText="1"/>
    </xf>
    <xf numFmtId="4" fontId="6" fillId="0" borderId="1" xfId="0" applyNumberFormat="1" applyFont="1" applyBorder="1" applyAlignment="1">
      <alignment horizontal="center"/>
    </xf>
    <xf numFmtId="0" fontId="32" fillId="0" borderId="0" xfId="0" applyFont="1" applyFill="1" applyAlignment="1">
      <alignment wrapText="1"/>
    </xf>
    <xf numFmtId="0" fontId="34" fillId="0" borderId="0" xfId="0" applyFont="1" applyBorder="1" applyAlignment="1">
      <alignment wrapText="1"/>
    </xf>
    <xf numFmtId="0" fontId="32" fillId="0" borderId="0" xfId="0" applyFont="1" applyBorder="1"/>
    <xf numFmtId="0" fontId="35" fillId="0" borderId="0" xfId="0" applyFont="1" applyAlignment="1">
      <alignment vertical="center" wrapText="1"/>
    </xf>
    <xf numFmtId="0" fontId="34" fillId="0" borderId="0" xfId="0" applyFont="1" applyFill="1" applyAlignment="1" applyProtection="1">
      <alignment vertical="center" wrapText="1"/>
    </xf>
    <xf numFmtId="2" fontId="6" fillId="0" borderId="1" xfId="0" applyNumberFormat="1" applyFont="1" applyBorder="1" applyAlignment="1">
      <alignment horizontal="center" vertical="center"/>
    </xf>
    <xf numFmtId="0" fontId="32" fillId="0" borderId="0" xfId="0" applyFont="1" applyBorder="1" applyAlignment="1">
      <alignment wrapText="1"/>
    </xf>
    <xf numFmtId="0" fontId="32" fillId="0" borderId="0" xfId="0" applyFont="1" applyAlignment="1">
      <alignment wrapText="1"/>
    </xf>
    <xf numFmtId="1" fontId="37" fillId="0" borderId="1" xfId="0" applyNumberFormat="1" applyFont="1" applyFill="1" applyBorder="1" applyAlignment="1">
      <alignment horizontal="center" vertical="center" wrapText="1"/>
    </xf>
    <xf numFmtId="0" fontId="10" fillId="0" borderId="0" xfId="0" applyFont="1" applyFill="1"/>
    <xf numFmtId="0" fontId="10" fillId="0" borderId="3" xfId="0" applyFont="1" applyFill="1" applyBorder="1" applyAlignment="1">
      <alignment wrapText="1"/>
    </xf>
    <xf numFmtId="0" fontId="38" fillId="0" borderId="0" xfId="0" applyFont="1" applyFill="1" applyAlignment="1">
      <alignment horizontal="center" vertical="center" wrapText="1"/>
    </xf>
    <xf numFmtId="0" fontId="0" fillId="0" borderId="0" xfId="0" applyFill="1"/>
    <xf numFmtId="0" fontId="0" fillId="0" borderId="0" xfId="0" applyFill="1" applyAlignment="1">
      <alignment horizontal="center" vertical="center"/>
    </xf>
    <xf numFmtId="0" fontId="6" fillId="0" borderId="1" xfId="0" applyNumberFormat="1" applyFont="1" applyFill="1" applyBorder="1" applyAlignment="1" applyProtection="1">
      <alignment vertical="center" wrapText="1"/>
      <protection locked="0"/>
    </xf>
    <xf numFmtId="0" fontId="39" fillId="0" borderId="0" xfId="0" applyFont="1" applyAlignment="1">
      <alignment horizontal="left" vertical="center" wrapText="1"/>
    </xf>
    <xf numFmtId="0" fontId="38" fillId="0" borderId="0" xfId="0" applyFont="1" applyAlignment="1">
      <alignment wrapText="1"/>
    </xf>
    <xf numFmtId="0" fontId="6" fillId="3" borderId="1" xfId="0" applyNumberFormat="1" applyFont="1" applyFill="1" applyBorder="1" applyAlignment="1" applyProtection="1">
      <alignment vertical="center" wrapText="1"/>
      <protection locked="0"/>
    </xf>
    <xf numFmtId="0" fontId="6" fillId="0" borderId="0" xfId="1" applyFont="1" applyBorder="1"/>
    <xf numFmtId="0" fontId="8" fillId="0" borderId="0" xfId="0" applyFont="1" applyBorder="1"/>
    <xf numFmtId="0" fontId="8" fillId="0" borderId="0" xfId="0" applyFont="1" applyBorder="1" applyAlignment="1">
      <alignment horizontal="center" vertical="center"/>
    </xf>
    <xf numFmtId="1" fontId="8" fillId="0" borderId="0" xfId="0" applyNumberFormat="1" applyFont="1" applyBorder="1"/>
    <xf numFmtId="0" fontId="0" fillId="0" borderId="0"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vertical="center"/>
    </xf>
    <xf numFmtId="4" fontId="6" fillId="0" borderId="0" xfId="0" applyNumberFormat="1" applyFont="1" applyBorder="1" applyAlignment="1">
      <alignment horizontal="center" vertical="center"/>
    </xf>
    <xf numFmtId="0" fontId="0" fillId="0" borderId="12" xfId="0" applyFont="1" applyFill="1" applyBorder="1" applyAlignment="1">
      <alignment horizontal="center" vertical="center" wrapText="1"/>
    </xf>
    <xf numFmtId="0" fontId="40" fillId="0" borderId="0" xfId="0" applyFont="1" applyFill="1" applyBorder="1"/>
    <xf numFmtId="0" fontId="40" fillId="0" borderId="0" xfId="0" applyFont="1" applyFill="1" applyAlignment="1">
      <alignment horizontal="center" vertical="center"/>
    </xf>
    <xf numFmtId="0" fontId="40" fillId="0" borderId="0" xfId="0" applyFont="1" applyFill="1" applyAlignment="1">
      <alignment horizontal="left" vertical="center" wrapText="1"/>
    </xf>
    <xf numFmtId="0" fontId="4" fillId="0" borderId="0" xfId="0" applyFont="1" applyFill="1" applyAlignment="1">
      <alignment wrapText="1"/>
    </xf>
    <xf numFmtId="0" fontId="3" fillId="0" borderId="0" xfId="0" applyFont="1" applyFill="1" applyAlignment="1">
      <alignment vertical="center"/>
    </xf>
    <xf numFmtId="0" fontId="0" fillId="0" borderId="1" xfId="1" applyFont="1" applyBorder="1" applyAlignment="1">
      <alignment horizontal="center" vertical="center" wrapText="1"/>
    </xf>
    <xf numFmtId="0" fontId="0" fillId="0" borderId="1" xfId="0" applyFont="1" applyBorder="1" applyAlignment="1">
      <alignment horizontal="center" vertical="center" wrapText="1"/>
    </xf>
    <xf numFmtId="0" fontId="6" fillId="0" borderId="1" xfId="0" applyFont="1" applyBorder="1" applyAlignment="1">
      <alignment horizontal="right"/>
    </xf>
    <xf numFmtId="0" fontId="0" fillId="0" borderId="2" xfId="0" applyFont="1" applyBorder="1" applyAlignment="1">
      <alignment horizontal="right"/>
    </xf>
    <xf numFmtId="0" fontId="1" fillId="0" borderId="5" xfId="0" applyFont="1" applyBorder="1" applyAlignment="1">
      <alignment horizontal="right"/>
    </xf>
    <xf numFmtId="0" fontId="1" fillId="0" borderId="6" xfId="0" applyFont="1" applyBorder="1" applyAlignment="1">
      <alignment horizontal="right"/>
    </xf>
    <xf numFmtId="0" fontId="32" fillId="0" borderId="0" xfId="0" applyFont="1" applyFill="1" applyBorder="1" applyAlignment="1">
      <alignment horizontal="center" vertical="center" wrapText="1"/>
    </xf>
    <xf numFmtId="1" fontId="6" fillId="0" borderId="1" xfId="0" applyNumberFormat="1" applyFont="1" applyBorder="1" applyAlignment="1">
      <alignment horizontal="right" vertical="center" wrapText="1"/>
    </xf>
    <xf numFmtId="0" fontId="3" fillId="0" borderId="1" xfId="1" applyFont="1" applyBorder="1" applyAlignment="1">
      <alignment horizontal="right"/>
    </xf>
    <xf numFmtId="0" fontId="6" fillId="0" borderId="1" xfId="0" applyFont="1" applyFill="1" applyBorder="1" applyAlignment="1" applyProtection="1">
      <alignment horizontal="right" vertical="center" wrapText="1"/>
    </xf>
    <xf numFmtId="0" fontId="6" fillId="0" borderId="1" xfId="1" applyFont="1" applyBorder="1" applyAlignment="1">
      <alignment horizontal="right"/>
    </xf>
    <xf numFmtId="0" fontId="6" fillId="0" borderId="2" xfId="0" applyFont="1" applyFill="1" applyBorder="1" applyAlignment="1" applyProtection="1">
      <alignment horizontal="right" vertical="center" wrapText="1"/>
    </xf>
    <xf numFmtId="0" fontId="6" fillId="0" borderId="5" xfId="0" applyFont="1" applyFill="1" applyBorder="1" applyAlignment="1" applyProtection="1">
      <alignment horizontal="right" vertical="center" wrapText="1"/>
    </xf>
    <xf numFmtId="0" fontId="3" fillId="0" borderId="1" xfId="0" applyFont="1" applyBorder="1" applyAlignment="1">
      <alignment horizontal="right"/>
    </xf>
    <xf numFmtId="0" fontId="6" fillId="0" borderId="2" xfId="0" applyFont="1" applyBorder="1" applyAlignment="1">
      <alignment horizontal="right"/>
    </xf>
    <xf numFmtId="0" fontId="6" fillId="0" borderId="5" xfId="0" applyFont="1" applyBorder="1" applyAlignment="1">
      <alignment horizontal="right"/>
    </xf>
    <xf numFmtId="0" fontId="6" fillId="0" borderId="6" xfId="0" applyFont="1" applyBorder="1" applyAlignment="1">
      <alignment horizontal="right"/>
    </xf>
    <xf numFmtId="0" fontId="6" fillId="0" borderId="2" xfId="1" applyFont="1" applyBorder="1" applyAlignment="1">
      <alignment horizontal="right"/>
    </xf>
    <xf numFmtId="0" fontId="6" fillId="0" borderId="5" xfId="1" applyFont="1" applyBorder="1" applyAlignment="1">
      <alignment horizontal="right"/>
    </xf>
    <xf numFmtId="0" fontId="6" fillId="0" borderId="6" xfId="1" applyFont="1" applyBorder="1" applyAlignment="1">
      <alignment horizontal="right"/>
    </xf>
  </cellXfs>
  <cellStyles count="2">
    <cellStyle name="Normalny" xfId="0" builtinId="0"/>
    <cellStyle name="Normalny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41"/>
  <sheetViews>
    <sheetView tabSelected="1" topLeftCell="A192" zoomScale="86" zoomScaleNormal="86" workbookViewId="0">
      <selection activeCell="D200" sqref="D200"/>
    </sheetView>
  </sheetViews>
  <sheetFormatPr defaultColWidth="11.5703125" defaultRowHeight="12.75"/>
  <cols>
    <col min="2" max="2" width="98.7109375" style="1" customWidth="1"/>
    <col min="3" max="3" width="5" customWidth="1"/>
    <col min="4" max="4" width="8.140625" style="1" bestFit="1" customWidth="1"/>
    <col min="5" max="5" width="16.28515625" customWidth="1"/>
    <col min="7" max="7" width="12.5703125" customWidth="1"/>
    <col min="9" max="12" width="12.85546875" customWidth="1"/>
    <col min="14" max="14" width="13.42578125" customWidth="1"/>
  </cols>
  <sheetData>
    <row r="1" spans="1:14" ht="15.75">
      <c r="B1" s="15" t="s">
        <v>239</v>
      </c>
      <c r="G1" s="18"/>
    </row>
    <row r="3" spans="1:14">
      <c r="A3" s="19" t="s">
        <v>0</v>
      </c>
      <c r="B3" s="17" t="s">
        <v>85</v>
      </c>
      <c r="C3" s="19"/>
      <c r="D3" s="43"/>
      <c r="E3" s="19"/>
      <c r="F3" s="19"/>
      <c r="G3" s="19"/>
      <c r="H3" s="19"/>
      <c r="I3" s="19"/>
      <c r="J3" s="19"/>
      <c r="K3" s="19"/>
      <c r="L3" s="19"/>
      <c r="M3" s="20"/>
    </row>
    <row r="4" spans="1:14" ht="84">
      <c r="A4" s="36" t="s">
        <v>92</v>
      </c>
      <c r="B4" s="24" t="s">
        <v>1</v>
      </c>
      <c r="C4" s="36" t="s">
        <v>2</v>
      </c>
      <c r="D4" s="37" t="s">
        <v>93</v>
      </c>
      <c r="E4" s="24" t="s">
        <v>231</v>
      </c>
      <c r="F4" s="36" t="s">
        <v>232</v>
      </c>
      <c r="G4" s="24" t="s">
        <v>233</v>
      </c>
      <c r="H4" s="23" t="s">
        <v>234</v>
      </c>
      <c r="I4" s="23" t="s">
        <v>235</v>
      </c>
      <c r="J4" s="23" t="s">
        <v>236</v>
      </c>
      <c r="K4" s="23" t="s">
        <v>241</v>
      </c>
      <c r="L4" s="23" t="s">
        <v>237</v>
      </c>
      <c r="M4" s="242" t="s">
        <v>242</v>
      </c>
    </row>
    <row r="5" spans="1:14" ht="48.6" customHeight="1">
      <c r="A5" s="36" t="s">
        <v>5</v>
      </c>
      <c r="B5" s="181" t="s">
        <v>86</v>
      </c>
      <c r="C5" s="36" t="s">
        <v>6</v>
      </c>
      <c r="D5" s="37">
        <v>30</v>
      </c>
      <c r="E5" s="38"/>
      <c r="F5" s="39"/>
      <c r="G5" s="40"/>
      <c r="H5" s="41"/>
      <c r="I5" s="42"/>
      <c r="J5" s="42"/>
      <c r="K5" s="42"/>
      <c r="L5" s="42"/>
      <c r="M5" s="162"/>
      <c r="N5" s="1"/>
    </row>
    <row r="6" spans="1:14">
      <c r="A6" s="258" t="s">
        <v>245</v>
      </c>
      <c r="B6" s="259"/>
      <c r="C6" s="259"/>
      <c r="D6" s="259"/>
      <c r="E6" s="259"/>
      <c r="F6" s="260"/>
      <c r="G6" s="44"/>
      <c r="H6" s="44"/>
      <c r="I6" s="44"/>
      <c r="J6" s="44"/>
      <c r="K6" s="44"/>
      <c r="L6" s="44"/>
      <c r="M6" s="4"/>
    </row>
    <row r="7" spans="1:14">
      <c r="A7" s="45"/>
      <c r="B7" s="17"/>
      <c r="C7" s="45"/>
      <c r="D7" s="17"/>
      <c r="E7" s="45"/>
      <c r="F7" s="45"/>
      <c r="G7" s="45"/>
      <c r="H7" s="45"/>
      <c r="I7" s="45"/>
      <c r="J7" s="45"/>
      <c r="K7" s="45"/>
      <c r="L7" s="45"/>
    </row>
    <row r="8" spans="1:14">
      <c r="A8" s="21" t="s">
        <v>117</v>
      </c>
      <c r="B8" s="22" t="s">
        <v>99</v>
      </c>
      <c r="C8" s="21"/>
      <c r="D8" s="22"/>
      <c r="E8" s="21"/>
      <c r="F8" s="21"/>
      <c r="G8" s="21"/>
      <c r="H8" s="21"/>
      <c r="I8" s="21"/>
      <c r="J8" s="21"/>
      <c r="K8" s="21"/>
      <c r="L8" s="21"/>
      <c r="M8" s="21"/>
    </row>
    <row r="9" spans="1:14" ht="84">
      <c r="A9" s="23" t="s">
        <v>34</v>
      </c>
      <c r="B9" s="24" t="s">
        <v>1</v>
      </c>
      <c r="C9" s="23" t="s">
        <v>2</v>
      </c>
      <c r="D9" s="12" t="s">
        <v>249</v>
      </c>
      <c r="E9" s="12" t="s">
        <v>231</v>
      </c>
      <c r="F9" s="36" t="s">
        <v>232</v>
      </c>
      <c r="G9" s="24" t="s">
        <v>233</v>
      </c>
      <c r="H9" s="23" t="s">
        <v>234</v>
      </c>
      <c r="I9" s="23" t="s">
        <v>235</v>
      </c>
      <c r="J9" s="23" t="s">
        <v>236</v>
      </c>
      <c r="K9" s="23" t="s">
        <v>241</v>
      </c>
      <c r="L9" s="23" t="s">
        <v>237</v>
      </c>
      <c r="M9" s="242" t="s">
        <v>242</v>
      </c>
    </row>
    <row r="10" spans="1:14" ht="84" customHeight="1">
      <c r="A10" s="25" t="s">
        <v>5</v>
      </c>
      <c r="B10" s="105" t="s">
        <v>103</v>
      </c>
      <c r="C10" s="26" t="s">
        <v>15</v>
      </c>
      <c r="D10" s="27">
        <v>3300</v>
      </c>
      <c r="E10" s="28"/>
      <c r="F10" s="29"/>
      <c r="G10" s="30"/>
      <c r="H10" s="30"/>
      <c r="I10" s="30"/>
      <c r="J10" s="30"/>
      <c r="K10" s="30"/>
      <c r="L10" s="30"/>
      <c r="M10" s="31"/>
    </row>
    <row r="11" spans="1:14" ht="84" customHeight="1">
      <c r="A11" s="25" t="s">
        <v>7</v>
      </c>
      <c r="B11" s="105" t="s">
        <v>104</v>
      </c>
      <c r="C11" s="26" t="s">
        <v>15</v>
      </c>
      <c r="D11" s="27">
        <v>1600</v>
      </c>
      <c r="E11" s="28"/>
      <c r="F11" s="29"/>
      <c r="G11" s="30"/>
      <c r="H11" s="30"/>
      <c r="I11" s="30"/>
      <c r="J11" s="30"/>
      <c r="K11" s="30"/>
      <c r="L11" s="30"/>
      <c r="M11" s="31"/>
    </row>
    <row r="12" spans="1:14" ht="85.15" customHeight="1">
      <c r="A12" s="25" t="s">
        <v>9</v>
      </c>
      <c r="B12" s="105" t="s">
        <v>105</v>
      </c>
      <c r="C12" s="26" t="s">
        <v>15</v>
      </c>
      <c r="D12" s="27">
        <v>2000</v>
      </c>
      <c r="E12" s="28"/>
      <c r="F12" s="29"/>
      <c r="G12" s="30"/>
      <c r="H12" s="30"/>
      <c r="I12" s="30"/>
      <c r="J12" s="30"/>
      <c r="K12" s="30"/>
      <c r="L12" s="30"/>
      <c r="M12" s="31"/>
      <c r="N12" s="1"/>
    </row>
    <row r="13" spans="1:14" ht="87" customHeight="1">
      <c r="A13" s="25" t="s">
        <v>10</v>
      </c>
      <c r="B13" s="105" t="s">
        <v>106</v>
      </c>
      <c r="C13" s="26" t="s">
        <v>15</v>
      </c>
      <c r="D13" s="27">
        <v>1800</v>
      </c>
      <c r="E13" s="28"/>
      <c r="F13" s="29"/>
      <c r="G13" s="30"/>
      <c r="H13" s="30"/>
      <c r="I13" s="30"/>
      <c r="J13" s="30"/>
      <c r="K13" s="30"/>
      <c r="L13" s="30"/>
      <c r="M13" s="31"/>
    </row>
    <row r="14" spans="1:14">
      <c r="A14" s="243" t="s">
        <v>244</v>
      </c>
      <c r="B14" s="243"/>
      <c r="C14" s="243"/>
      <c r="D14" s="243"/>
      <c r="E14" s="243"/>
      <c r="F14" s="243"/>
      <c r="G14" s="32"/>
      <c r="H14" s="33"/>
      <c r="I14" s="33"/>
      <c r="J14" s="33"/>
      <c r="K14" s="33"/>
      <c r="L14" s="33"/>
      <c r="M14" s="34"/>
    </row>
    <row r="15" spans="1:14" ht="24">
      <c r="A15" s="45"/>
      <c r="B15" s="22" t="s">
        <v>107</v>
      </c>
      <c r="C15" s="45"/>
      <c r="D15" s="17"/>
      <c r="E15" s="45"/>
      <c r="F15" s="45"/>
      <c r="G15" s="45"/>
      <c r="H15" s="45"/>
      <c r="I15" s="45"/>
      <c r="J15" s="45"/>
      <c r="K15" s="45"/>
      <c r="L15" s="45"/>
    </row>
    <row r="16" spans="1:14">
      <c r="A16" s="46"/>
      <c r="B16" s="16"/>
      <c r="C16" s="46"/>
      <c r="D16" s="47"/>
      <c r="E16" s="46"/>
      <c r="F16" s="48"/>
      <c r="G16" s="46"/>
      <c r="H16" s="46"/>
      <c r="I16" s="45"/>
      <c r="J16" s="45"/>
      <c r="K16" s="45"/>
      <c r="L16" s="45"/>
    </row>
    <row r="17" spans="1:13">
      <c r="A17" s="49" t="s">
        <v>118</v>
      </c>
      <c r="B17" s="50" t="s">
        <v>18</v>
      </c>
      <c r="C17" s="51"/>
      <c r="D17" s="52"/>
      <c r="E17" s="51"/>
      <c r="F17" s="53"/>
      <c r="G17" s="51"/>
      <c r="H17" s="46"/>
      <c r="I17" s="45"/>
      <c r="J17" s="45"/>
      <c r="K17" s="45"/>
      <c r="L17" s="45"/>
    </row>
    <row r="18" spans="1:13" ht="84">
      <c r="A18" s="23" t="s">
        <v>34</v>
      </c>
      <c r="B18" s="24" t="s">
        <v>1</v>
      </c>
      <c r="C18" s="23" t="s">
        <v>2</v>
      </c>
      <c r="D18" s="12" t="s">
        <v>249</v>
      </c>
      <c r="E18" s="12" t="s">
        <v>231</v>
      </c>
      <c r="F18" s="36" t="s">
        <v>232</v>
      </c>
      <c r="G18" s="24" t="s">
        <v>233</v>
      </c>
      <c r="H18" s="23" t="s">
        <v>234</v>
      </c>
      <c r="I18" s="23" t="s">
        <v>235</v>
      </c>
      <c r="J18" s="23" t="s">
        <v>236</v>
      </c>
      <c r="K18" s="23" t="s">
        <v>241</v>
      </c>
      <c r="L18" s="23" t="s">
        <v>237</v>
      </c>
      <c r="M18" s="242" t="s">
        <v>242</v>
      </c>
    </row>
    <row r="19" spans="1:13" ht="48" customHeight="1">
      <c r="A19" s="54" t="s">
        <v>5</v>
      </c>
      <c r="B19" s="106" t="s">
        <v>108</v>
      </c>
      <c r="C19" s="54" t="s">
        <v>6</v>
      </c>
      <c r="D19" s="55">
        <v>2000</v>
      </c>
      <c r="E19" s="42"/>
      <c r="F19" s="29"/>
      <c r="G19" s="30"/>
      <c r="H19" s="30"/>
      <c r="I19" s="30"/>
      <c r="J19" s="30"/>
      <c r="K19" s="30"/>
      <c r="L19" s="30"/>
      <c r="M19" s="31"/>
    </row>
    <row r="20" spans="1:13">
      <c r="A20" s="248" t="s">
        <v>244</v>
      </c>
      <c r="B20" s="248"/>
      <c r="C20" s="248"/>
      <c r="D20" s="248"/>
      <c r="E20" s="248"/>
      <c r="F20" s="248"/>
      <c r="G20" s="248"/>
      <c r="H20" s="248"/>
      <c r="I20" s="248"/>
      <c r="J20" s="248"/>
      <c r="K20" s="248"/>
      <c r="L20" s="248"/>
      <c r="M20" s="107"/>
    </row>
    <row r="21" spans="1:13" s="3" customFormat="1">
      <c r="A21" s="46"/>
      <c r="B21" s="16"/>
      <c r="C21" s="46"/>
      <c r="D21" s="16"/>
      <c r="E21" s="61"/>
      <c r="F21" s="46"/>
      <c r="G21" s="46"/>
      <c r="H21" s="46"/>
      <c r="I21" s="46"/>
      <c r="J21" s="46"/>
      <c r="K21" s="46"/>
      <c r="L21" s="46"/>
    </row>
    <row r="22" spans="1:13">
      <c r="A22" s="110" t="s">
        <v>119</v>
      </c>
      <c r="B22" s="111" t="s">
        <v>19</v>
      </c>
      <c r="C22" s="112"/>
      <c r="D22" s="55"/>
      <c r="E22" s="112"/>
      <c r="F22" s="112"/>
      <c r="G22" s="112"/>
      <c r="H22" s="108"/>
      <c r="I22" s="108"/>
      <c r="J22" s="108"/>
      <c r="K22" s="108"/>
      <c r="L22" s="108"/>
      <c r="M22" s="107"/>
    </row>
    <row r="23" spans="1:13" ht="72">
      <c r="A23" s="23" t="s">
        <v>34</v>
      </c>
      <c r="B23" s="24" t="s">
        <v>1</v>
      </c>
      <c r="C23" s="23" t="s">
        <v>2</v>
      </c>
      <c r="D23" s="12" t="s">
        <v>249</v>
      </c>
      <c r="E23" s="12" t="s">
        <v>238</v>
      </c>
      <c r="F23" s="12"/>
      <c r="G23" s="12"/>
      <c r="H23" s="12"/>
      <c r="I23" s="12"/>
      <c r="J23" s="12"/>
      <c r="K23" s="12"/>
      <c r="L23" s="12"/>
      <c r="M23" s="12"/>
    </row>
    <row r="24" spans="1:13" ht="61.15" customHeight="1">
      <c r="A24" s="68" t="s">
        <v>5</v>
      </c>
      <c r="B24" s="109" t="s">
        <v>115</v>
      </c>
      <c r="C24" s="69" t="s">
        <v>15</v>
      </c>
      <c r="D24" s="55">
        <v>300</v>
      </c>
      <c r="E24" s="31"/>
      <c r="F24" s="29"/>
      <c r="G24" s="30"/>
      <c r="H24" s="30"/>
      <c r="I24" s="30"/>
      <c r="J24" s="30"/>
      <c r="K24" s="30"/>
      <c r="L24" s="30"/>
      <c r="M24" s="31"/>
    </row>
    <row r="25" spans="1:13">
      <c r="A25" s="248" t="s">
        <v>244</v>
      </c>
      <c r="B25" s="248"/>
      <c r="C25" s="248"/>
      <c r="D25" s="248"/>
      <c r="E25" s="248"/>
      <c r="F25" s="248"/>
      <c r="G25" s="32"/>
      <c r="H25" s="33"/>
      <c r="I25" s="33"/>
      <c r="J25" s="33"/>
      <c r="K25" s="33"/>
      <c r="L25" s="33"/>
      <c r="M25" s="107"/>
    </row>
    <row r="26" spans="1:13">
      <c r="A26" s="46"/>
      <c r="B26" s="16"/>
      <c r="C26" s="46"/>
      <c r="D26" s="16"/>
      <c r="E26" s="61"/>
      <c r="F26" s="46"/>
      <c r="G26" s="46"/>
      <c r="H26" s="46"/>
      <c r="I26" s="45"/>
      <c r="J26" s="45"/>
      <c r="K26" s="45"/>
      <c r="L26" s="45"/>
    </row>
    <row r="27" spans="1:13">
      <c r="A27" s="188" t="s">
        <v>120</v>
      </c>
      <c r="B27" s="189" t="s">
        <v>192</v>
      </c>
      <c r="C27" s="190"/>
      <c r="D27" s="52"/>
      <c r="E27" s="144"/>
      <c r="F27" s="190"/>
      <c r="G27" s="191"/>
      <c r="H27" s="192"/>
      <c r="I27" s="51"/>
      <c r="J27" s="51"/>
      <c r="K27" s="51"/>
      <c r="L27" s="51"/>
      <c r="M27" s="193"/>
    </row>
    <row r="28" spans="1:13" ht="72">
      <c r="A28" s="185" t="s">
        <v>34</v>
      </c>
      <c r="B28" s="186" t="s">
        <v>1</v>
      </c>
      <c r="C28" s="185" t="s">
        <v>2</v>
      </c>
      <c r="D28" s="187" t="s">
        <v>249</v>
      </c>
      <c r="E28" s="187" t="s">
        <v>238</v>
      </c>
      <c r="F28" s="187" t="s">
        <v>232</v>
      </c>
      <c r="G28" s="187" t="s">
        <v>233</v>
      </c>
      <c r="H28" s="187" t="s">
        <v>234</v>
      </c>
      <c r="I28" s="187" t="s">
        <v>235</v>
      </c>
      <c r="J28" s="187" t="s">
        <v>236</v>
      </c>
      <c r="K28" s="187" t="s">
        <v>241</v>
      </c>
      <c r="L28" s="187" t="s">
        <v>237</v>
      </c>
      <c r="M28" s="187" t="s">
        <v>240</v>
      </c>
    </row>
    <row r="29" spans="1:13" ht="66" customHeight="1">
      <c r="A29" s="23" t="s">
        <v>5</v>
      </c>
      <c r="B29" s="115" t="s">
        <v>116</v>
      </c>
      <c r="C29" s="56" t="s">
        <v>15</v>
      </c>
      <c r="D29" s="56">
        <v>8500</v>
      </c>
      <c r="E29" s="72"/>
      <c r="F29" s="29"/>
      <c r="G29" s="30"/>
      <c r="H29" s="30"/>
      <c r="I29" s="30"/>
      <c r="J29" s="30"/>
      <c r="K29" s="30"/>
      <c r="L29" s="30"/>
      <c r="M29" s="31"/>
    </row>
    <row r="30" spans="1:13">
      <c r="A30" s="249" t="s">
        <v>244</v>
      </c>
      <c r="B30" s="249"/>
      <c r="C30" s="249"/>
      <c r="D30" s="249"/>
      <c r="E30" s="249"/>
      <c r="F30" s="249"/>
      <c r="G30" s="32"/>
      <c r="H30" s="33"/>
      <c r="I30" s="33"/>
      <c r="J30" s="33"/>
      <c r="K30" s="33"/>
      <c r="L30" s="33"/>
      <c r="M30" s="107"/>
    </row>
    <row r="31" spans="1:13">
      <c r="A31" s="182"/>
      <c r="B31" s="182"/>
      <c r="C31" s="182"/>
      <c r="D31" s="182"/>
      <c r="E31" s="182"/>
      <c r="F31" s="182"/>
      <c r="G31" s="183"/>
      <c r="H31" s="184"/>
      <c r="I31" s="184"/>
      <c r="J31" s="184"/>
      <c r="K31" s="184"/>
      <c r="L31" s="184"/>
      <c r="M31" s="3"/>
    </row>
    <row r="32" spans="1:13">
      <c r="A32" s="188" t="s">
        <v>194</v>
      </c>
      <c r="B32" s="189" t="s">
        <v>247</v>
      </c>
      <c r="C32" s="190"/>
      <c r="D32" s="52"/>
      <c r="E32" s="144"/>
      <c r="F32" s="190"/>
      <c r="G32" s="191"/>
      <c r="H32" s="192"/>
      <c r="I32" s="51"/>
      <c r="J32" s="51"/>
      <c r="K32" s="51"/>
      <c r="L32" s="51"/>
      <c r="M32" s="193"/>
    </row>
    <row r="33" spans="1:14" ht="84">
      <c r="A33" s="185" t="s">
        <v>34</v>
      </c>
      <c r="B33" s="186" t="s">
        <v>1</v>
      </c>
      <c r="C33" s="185" t="s">
        <v>2</v>
      </c>
      <c r="D33" s="187" t="s">
        <v>249</v>
      </c>
      <c r="E33" s="187" t="s">
        <v>231</v>
      </c>
      <c r="F33" s="187" t="s">
        <v>232</v>
      </c>
      <c r="G33" s="187" t="s">
        <v>233</v>
      </c>
      <c r="H33" s="187" t="s">
        <v>234</v>
      </c>
      <c r="I33" s="187" t="s">
        <v>235</v>
      </c>
      <c r="J33" s="187" t="s">
        <v>236</v>
      </c>
      <c r="K33" s="187" t="s">
        <v>241</v>
      </c>
      <c r="L33" s="187" t="s">
        <v>237</v>
      </c>
      <c r="M33" s="187" t="s">
        <v>240</v>
      </c>
    </row>
    <row r="34" spans="1:14" ht="36">
      <c r="A34" s="23" t="s">
        <v>5</v>
      </c>
      <c r="B34" s="115" t="s">
        <v>109</v>
      </c>
      <c r="C34" s="56" t="s">
        <v>15</v>
      </c>
      <c r="D34" s="56">
        <v>8200</v>
      </c>
      <c r="E34" s="72"/>
      <c r="F34" s="29"/>
      <c r="G34" s="30"/>
      <c r="H34" s="30"/>
      <c r="I34" s="30"/>
      <c r="J34" s="30"/>
      <c r="K34" s="30"/>
      <c r="L34" s="30"/>
      <c r="M34" s="31"/>
    </row>
    <row r="35" spans="1:14">
      <c r="A35" s="249" t="s">
        <v>244</v>
      </c>
      <c r="B35" s="249"/>
      <c r="C35" s="249"/>
      <c r="D35" s="249"/>
      <c r="E35" s="249"/>
      <c r="F35" s="249"/>
      <c r="G35" s="32"/>
      <c r="H35" s="33"/>
      <c r="I35" s="33"/>
      <c r="J35" s="33"/>
      <c r="K35" s="33"/>
      <c r="L35" s="33"/>
      <c r="M35" s="107"/>
    </row>
    <row r="36" spans="1:14">
      <c r="A36" s="182"/>
      <c r="B36" s="182"/>
      <c r="C36" s="182"/>
      <c r="D36" s="182"/>
      <c r="E36" s="182"/>
      <c r="F36" s="182"/>
      <c r="G36" s="183"/>
      <c r="H36" s="184"/>
      <c r="I36" s="184"/>
      <c r="J36" s="184"/>
      <c r="K36" s="184"/>
      <c r="L36" s="184"/>
      <c r="M36" s="3"/>
    </row>
    <row r="37" spans="1:14">
      <c r="A37" s="188" t="s">
        <v>195</v>
      </c>
      <c r="B37" s="189" t="s">
        <v>193</v>
      </c>
      <c r="C37" s="190"/>
      <c r="D37" s="52"/>
      <c r="E37" s="144"/>
      <c r="F37" s="190"/>
      <c r="G37" s="191"/>
      <c r="H37" s="192"/>
      <c r="I37" s="51"/>
      <c r="J37" s="51"/>
      <c r="K37" s="51"/>
      <c r="L37" s="51"/>
      <c r="M37" s="193"/>
    </row>
    <row r="38" spans="1:14" ht="84">
      <c r="A38" s="185" t="s">
        <v>34</v>
      </c>
      <c r="B38" s="186" t="s">
        <v>1</v>
      </c>
      <c r="C38" s="185" t="s">
        <v>2</v>
      </c>
      <c r="D38" s="187" t="s">
        <v>249</v>
      </c>
      <c r="E38" s="187" t="s">
        <v>231</v>
      </c>
      <c r="F38" s="187" t="s">
        <v>232</v>
      </c>
      <c r="G38" s="187" t="s">
        <v>233</v>
      </c>
      <c r="H38" s="187" t="s">
        <v>234</v>
      </c>
      <c r="I38" s="187" t="s">
        <v>235</v>
      </c>
      <c r="J38" s="187" t="s">
        <v>236</v>
      </c>
      <c r="K38" s="187" t="s">
        <v>241</v>
      </c>
      <c r="L38" s="187" t="s">
        <v>237</v>
      </c>
      <c r="M38" s="187" t="s">
        <v>240</v>
      </c>
    </row>
    <row r="39" spans="1:14" ht="39" customHeight="1">
      <c r="A39" s="23" t="s">
        <v>5</v>
      </c>
      <c r="B39" s="115" t="s">
        <v>22</v>
      </c>
      <c r="C39" s="56" t="s">
        <v>15</v>
      </c>
      <c r="D39" s="56">
        <v>200</v>
      </c>
      <c r="E39" s="72"/>
      <c r="F39" s="29"/>
      <c r="G39" s="30"/>
      <c r="H39" s="30"/>
      <c r="I39" s="30"/>
      <c r="J39" s="30"/>
      <c r="K39" s="30"/>
      <c r="L39" s="30"/>
      <c r="M39" s="31"/>
    </row>
    <row r="40" spans="1:14">
      <c r="A40" s="249" t="s">
        <v>243</v>
      </c>
      <c r="B40" s="249"/>
      <c r="C40" s="249"/>
      <c r="D40" s="249"/>
      <c r="E40" s="249"/>
      <c r="F40" s="249"/>
      <c r="G40" s="32"/>
      <c r="H40" s="33"/>
      <c r="I40" s="33"/>
      <c r="J40" s="33"/>
      <c r="K40" s="33"/>
      <c r="L40" s="33"/>
      <c r="M40" s="107"/>
    </row>
    <row r="41" spans="1:14">
      <c r="A41" s="182"/>
      <c r="B41" s="182"/>
      <c r="C41" s="182"/>
      <c r="D41" s="182"/>
      <c r="E41" s="182"/>
      <c r="F41" s="182"/>
      <c r="G41" s="183"/>
      <c r="H41" s="184"/>
      <c r="I41" s="184"/>
      <c r="J41" s="184"/>
      <c r="K41" s="184"/>
      <c r="L41" s="184"/>
      <c r="M41" s="3"/>
    </row>
    <row r="42" spans="1:14" s="3" customFormat="1">
      <c r="A42" s="73" t="s">
        <v>173</v>
      </c>
      <c r="B42" s="74" t="s">
        <v>25</v>
      </c>
      <c r="C42" s="7"/>
      <c r="D42" s="8"/>
      <c r="E42" s="8"/>
      <c r="F42" s="9"/>
      <c r="G42" s="9"/>
      <c r="H42" s="75"/>
      <c r="I42" s="46"/>
      <c r="J42" s="46"/>
      <c r="K42" s="46"/>
      <c r="L42" s="46"/>
    </row>
    <row r="43" spans="1:14" s="3" customFormat="1" ht="84">
      <c r="A43" s="23" t="s">
        <v>34</v>
      </c>
      <c r="B43" s="24" t="s">
        <v>1</v>
      </c>
      <c r="C43" s="23" t="s">
        <v>2</v>
      </c>
      <c r="D43" s="12" t="s">
        <v>249</v>
      </c>
      <c r="E43" s="12" t="s">
        <v>231</v>
      </c>
      <c r="F43" s="12" t="s">
        <v>232</v>
      </c>
      <c r="G43" s="12" t="s">
        <v>233</v>
      </c>
      <c r="H43" s="12" t="s">
        <v>234</v>
      </c>
      <c r="I43" s="12" t="s">
        <v>235</v>
      </c>
      <c r="J43" s="12" t="s">
        <v>236</v>
      </c>
      <c r="K43" s="12" t="s">
        <v>241</v>
      </c>
      <c r="L43" s="12" t="s">
        <v>237</v>
      </c>
      <c r="M43" s="12" t="s">
        <v>240</v>
      </c>
    </row>
    <row r="44" spans="1:14" ht="38.450000000000003" customHeight="1">
      <c r="A44" s="36" t="s">
        <v>5</v>
      </c>
      <c r="B44" s="115" t="s">
        <v>26</v>
      </c>
      <c r="C44" s="68" t="s">
        <v>15</v>
      </c>
      <c r="D44" s="76">
        <v>1500</v>
      </c>
      <c r="E44" s="38"/>
      <c r="F44" s="39"/>
      <c r="G44" s="30"/>
      <c r="H44" s="30"/>
      <c r="I44" s="30"/>
      <c r="J44" s="30"/>
      <c r="K44" s="30"/>
      <c r="L44" s="30"/>
      <c r="M44" s="31"/>
      <c r="N44" s="10"/>
    </row>
    <row r="45" spans="1:14" ht="27" customHeight="1">
      <c r="A45" s="36" t="s">
        <v>7</v>
      </c>
      <c r="B45" s="106" t="s">
        <v>27</v>
      </c>
      <c r="C45" s="68" t="s">
        <v>15</v>
      </c>
      <c r="D45" s="76">
        <v>17500</v>
      </c>
      <c r="E45" s="38"/>
      <c r="F45" s="39"/>
      <c r="G45" s="30"/>
      <c r="H45" s="30"/>
      <c r="I45" s="30"/>
      <c r="J45" s="30"/>
      <c r="K45" s="30"/>
      <c r="L45" s="30"/>
      <c r="M45" s="31"/>
      <c r="N45" s="10"/>
    </row>
    <row r="46" spans="1:14" ht="37.9" customHeight="1">
      <c r="A46" s="36" t="s">
        <v>9</v>
      </c>
      <c r="B46" s="106" t="s">
        <v>28</v>
      </c>
      <c r="C46" s="68" t="s">
        <v>15</v>
      </c>
      <c r="D46" s="76">
        <v>40000</v>
      </c>
      <c r="E46" s="38"/>
      <c r="F46" s="39"/>
      <c r="G46" s="30"/>
      <c r="H46" s="30"/>
      <c r="I46" s="30"/>
      <c r="J46" s="30"/>
      <c r="K46" s="30"/>
      <c r="L46" s="30"/>
      <c r="M46" s="31"/>
      <c r="N46" s="10"/>
    </row>
    <row r="47" spans="1:14" ht="15" customHeight="1">
      <c r="A47" s="36" t="s">
        <v>10</v>
      </c>
      <c r="B47" s="106" t="s">
        <v>29</v>
      </c>
      <c r="C47" s="68" t="s">
        <v>15</v>
      </c>
      <c r="D47" s="77">
        <v>3000</v>
      </c>
      <c r="E47" s="38"/>
      <c r="F47" s="39"/>
      <c r="G47" s="30"/>
      <c r="H47" s="30"/>
      <c r="I47" s="30"/>
      <c r="J47" s="30"/>
      <c r="K47" s="30"/>
      <c r="L47" s="30"/>
      <c r="M47" s="31"/>
    </row>
    <row r="48" spans="1:14" ht="48" customHeight="1">
      <c r="A48" s="36" t="s">
        <v>16</v>
      </c>
      <c r="B48" s="106" t="s">
        <v>121</v>
      </c>
      <c r="C48" s="68" t="s">
        <v>6</v>
      </c>
      <c r="D48" s="77">
        <v>10</v>
      </c>
      <c r="E48" s="38"/>
      <c r="F48" s="39"/>
      <c r="G48" s="30"/>
      <c r="H48" s="30"/>
      <c r="I48" s="30"/>
      <c r="J48" s="30"/>
      <c r="K48" s="30"/>
      <c r="L48" s="30"/>
      <c r="M48" s="31"/>
    </row>
    <row r="49" spans="1:14" ht="61.15" customHeight="1">
      <c r="A49" s="36" t="s">
        <v>30</v>
      </c>
      <c r="B49" s="116" t="s">
        <v>31</v>
      </c>
      <c r="C49" s="23" t="s">
        <v>15</v>
      </c>
      <c r="D49" s="76">
        <v>23000</v>
      </c>
      <c r="E49" s="44"/>
      <c r="F49" s="39"/>
      <c r="G49" s="30"/>
      <c r="H49" s="30"/>
      <c r="I49" s="30"/>
      <c r="J49" s="30"/>
      <c r="K49" s="30"/>
      <c r="L49" s="30"/>
      <c r="M49" s="31"/>
    </row>
    <row r="50" spans="1:14" s="3" customFormat="1">
      <c r="A50" s="250" t="s">
        <v>243</v>
      </c>
      <c r="B50" s="250"/>
      <c r="C50" s="250"/>
      <c r="D50" s="250"/>
      <c r="E50" s="250"/>
      <c r="F50" s="250"/>
      <c r="G50" s="11"/>
      <c r="H50" s="60"/>
      <c r="I50" s="60"/>
      <c r="J50" s="60"/>
      <c r="K50" s="60"/>
      <c r="L50" s="60"/>
      <c r="M50" s="107"/>
    </row>
    <row r="51" spans="1:14" s="3" customFormat="1">
      <c r="A51" s="46"/>
      <c r="B51" s="16"/>
      <c r="C51" s="46"/>
      <c r="D51" s="16"/>
      <c r="E51" s="46"/>
      <c r="F51" s="46"/>
      <c r="G51" s="46"/>
      <c r="H51" s="46"/>
      <c r="I51" s="46"/>
      <c r="J51" s="46"/>
      <c r="K51" s="46"/>
      <c r="L51" s="46"/>
    </row>
    <row r="52" spans="1:14" s="3" customFormat="1">
      <c r="A52" s="19" t="s">
        <v>174</v>
      </c>
      <c r="B52" s="78" t="s">
        <v>77</v>
      </c>
      <c r="C52" s="66"/>
      <c r="D52" s="79"/>
      <c r="E52" s="66"/>
      <c r="F52" s="66"/>
      <c r="G52" s="66"/>
      <c r="H52" s="46"/>
      <c r="I52" s="46"/>
      <c r="J52" s="46"/>
      <c r="K52" s="46"/>
      <c r="L52" s="46"/>
    </row>
    <row r="53" spans="1:14" s="3" customFormat="1" ht="84">
      <c r="A53" s="23" t="s">
        <v>34</v>
      </c>
      <c r="B53" s="24" t="s">
        <v>1</v>
      </c>
      <c r="C53" s="23" t="s">
        <v>2</v>
      </c>
      <c r="D53" s="12" t="s">
        <v>249</v>
      </c>
      <c r="E53" s="12" t="s">
        <v>231</v>
      </c>
      <c r="F53" s="12" t="s">
        <v>232</v>
      </c>
      <c r="G53" s="12" t="s">
        <v>233</v>
      </c>
      <c r="H53" s="12" t="s">
        <v>234</v>
      </c>
      <c r="I53" s="12" t="s">
        <v>235</v>
      </c>
      <c r="J53" s="12" t="s">
        <v>236</v>
      </c>
      <c r="K53" s="12" t="s">
        <v>241</v>
      </c>
      <c r="L53" s="12" t="s">
        <v>237</v>
      </c>
      <c r="M53" s="12" t="s">
        <v>240</v>
      </c>
    </row>
    <row r="54" spans="1:14" s="3" customFormat="1" ht="25.9" customHeight="1">
      <c r="A54" s="56" t="s">
        <v>5</v>
      </c>
      <c r="B54" s="117" t="s">
        <v>122</v>
      </c>
      <c r="C54" s="36" t="s">
        <v>15</v>
      </c>
      <c r="D54" s="36">
        <v>2800</v>
      </c>
      <c r="E54" s="40"/>
      <c r="F54" s="39"/>
      <c r="G54" s="30"/>
      <c r="H54" s="30"/>
      <c r="I54" s="30"/>
      <c r="J54" s="30"/>
      <c r="K54" s="30"/>
      <c r="L54" s="30"/>
      <c r="M54" s="107"/>
    </row>
    <row r="55" spans="1:14" s="3" customFormat="1">
      <c r="A55" s="250" t="s">
        <v>243</v>
      </c>
      <c r="B55" s="250"/>
      <c r="C55" s="250"/>
      <c r="D55" s="250"/>
      <c r="E55" s="250"/>
      <c r="F55" s="250"/>
      <c r="G55" s="11"/>
      <c r="H55" s="60"/>
      <c r="I55" s="60"/>
      <c r="J55" s="60"/>
      <c r="K55" s="60"/>
      <c r="L55" s="60"/>
      <c r="M55" s="107"/>
    </row>
    <row r="56" spans="1:14" s="3" customFormat="1">
      <c r="A56" s="46"/>
      <c r="B56" s="16"/>
      <c r="C56" s="46"/>
      <c r="D56" s="16"/>
      <c r="E56" s="46"/>
      <c r="F56" s="46"/>
      <c r="G56" s="46"/>
      <c r="H56" s="46"/>
      <c r="I56" s="46"/>
      <c r="J56" s="46"/>
      <c r="K56" s="46"/>
      <c r="L56" s="46"/>
    </row>
    <row r="57" spans="1:14" s="3" customFormat="1">
      <c r="A57" s="19" t="s">
        <v>24</v>
      </c>
      <c r="B57" s="118" t="s">
        <v>123</v>
      </c>
      <c r="C57" s="20"/>
      <c r="D57" s="119"/>
      <c r="E57" s="20"/>
      <c r="F57" s="20"/>
      <c r="G57" s="20"/>
      <c r="H57" s="20"/>
      <c r="I57" s="20"/>
      <c r="J57" s="20"/>
      <c r="K57" s="20"/>
      <c r="L57" s="20"/>
      <c r="M57" s="20"/>
      <c r="N57" s="120"/>
    </row>
    <row r="58" spans="1:14" s="3" customFormat="1" ht="114.75">
      <c r="A58" s="121" t="s">
        <v>92</v>
      </c>
      <c r="B58" s="122" t="s">
        <v>1</v>
      </c>
      <c r="C58" s="121" t="s">
        <v>2</v>
      </c>
      <c r="D58" s="123" t="s">
        <v>93</v>
      </c>
      <c r="E58" s="241" t="s">
        <v>231</v>
      </c>
      <c r="F58" s="121" t="s">
        <v>232</v>
      </c>
      <c r="G58" s="122" t="s">
        <v>233</v>
      </c>
      <c r="H58" s="2" t="s">
        <v>234</v>
      </c>
      <c r="I58" s="2" t="s">
        <v>235</v>
      </c>
      <c r="J58" s="2" t="s">
        <v>236</v>
      </c>
      <c r="K58" s="2" t="s">
        <v>241</v>
      </c>
      <c r="L58" s="2" t="s">
        <v>237</v>
      </c>
      <c r="M58" s="2" t="s">
        <v>240</v>
      </c>
    </row>
    <row r="59" spans="1:14" s="3" customFormat="1">
      <c r="A59" s="121" t="s">
        <v>5</v>
      </c>
      <c r="B59" s="117" t="s">
        <v>124</v>
      </c>
      <c r="C59" s="36" t="s">
        <v>6</v>
      </c>
      <c r="D59" s="36">
        <v>10</v>
      </c>
      <c r="E59" s="40"/>
      <c r="F59" s="40"/>
      <c r="G59" s="40"/>
      <c r="H59" s="40"/>
      <c r="I59" s="40"/>
      <c r="J59" s="40"/>
      <c r="K59" s="40"/>
      <c r="L59" s="40"/>
      <c r="M59" s="108"/>
    </row>
    <row r="60" spans="1:14" s="3" customFormat="1" ht="24">
      <c r="A60" s="121" t="s">
        <v>7</v>
      </c>
      <c r="B60" s="117" t="s">
        <v>125</v>
      </c>
      <c r="C60" s="36" t="s">
        <v>6</v>
      </c>
      <c r="D60" s="36">
        <v>10</v>
      </c>
      <c r="E60" s="40"/>
      <c r="F60" s="39"/>
      <c r="G60" s="30"/>
      <c r="H60" s="30"/>
      <c r="I60" s="30"/>
      <c r="J60" s="30"/>
      <c r="K60" s="30"/>
      <c r="L60" s="30"/>
      <c r="M60" s="108"/>
    </row>
    <row r="61" spans="1:14" s="3" customFormat="1" ht="36">
      <c r="A61" s="121" t="s">
        <v>9</v>
      </c>
      <c r="B61" s="117" t="s">
        <v>126</v>
      </c>
      <c r="C61" s="36" t="s">
        <v>6</v>
      </c>
      <c r="D61" s="36">
        <v>160</v>
      </c>
      <c r="E61" s="40"/>
      <c r="F61" s="39"/>
      <c r="G61" s="30"/>
      <c r="H61" s="30"/>
      <c r="I61" s="30"/>
      <c r="J61" s="30"/>
      <c r="K61" s="30"/>
      <c r="L61" s="30"/>
      <c r="M61" s="108"/>
    </row>
    <row r="62" spans="1:14" s="3" customFormat="1">
      <c r="A62" s="121" t="s">
        <v>10</v>
      </c>
      <c r="B62" s="117" t="s">
        <v>220</v>
      </c>
      <c r="C62" s="36" t="s">
        <v>15</v>
      </c>
      <c r="D62" s="36">
        <v>2000</v>
      </c>
      <c r="E62" s="40"/>
      <c r="F62" s="39"/>
      <c r="G62" s="30"/>
      <c r="H62" s="30"/>
      <c r="I62" s="30"/>
      <c r="J62" s="30"/>
      <c r="K62" s="30"/>
      <c r="L62" s="30"/>
      <c r="M62" s="108"/>
    </row>
    <row r="63" spans="1:14" s="3" customFormat="1" ht="36">
      <c r="A63" s="121" t="s">
        <v>16</v>
      </c>
      <c r="B63" s="117" t="s">
        <v>131</v>
      </c>
      <c r="C63" s="36" t="s">
        <v>6</v>
      </c>
      <c r="D63" s="36">
        <v>10</v>
      </c>
      <c r="E63" s="40"/>
      <c r="F63" s="39"/>
      <c r="G63" s="30"/>
      <c r="H63" s="30"/>
      <c r="I63" s="30"/>
      <c r="J63" s="30"/>
      <c r="K63" s="30"/>
      <c r="L63" s="30"/>
      <c r="M63" s="108"/>
    </row>
    <row r="64" spans="1:14" s="3" customFormat="1">
      <c r="A64" s="252" t="s">
        <v>244</v>
      </c>
      <c r="B64" s="253"/>
      <c r="C64" s="253"/>
      <c r="D64" s="253"/>
      <c r="E64" s="253"/>
      <c r="F64" s="253"/>
      <c r="G64" s="200"/>
      <c r="H64" s="11"/>
      <c r="I64" s="60"/>
      <c r="J64" s="60"/>
      <c r="K64" s="60"/>
      <c r="L64" s="60"/>
      <c r="M64" s="60"/>
    </row>
    <row r="65" spans="1:13" s="3" customFormat="1">
      <c r="A65" s="46"/>
      <c r="B65" s="16"/>
      <c r="C65" s="46"/>
      <c r="D65" s="16"/>
      <c r="E65" s="46"/>
      <c r="F65" s="46"/>
      <c r="G65" s="46"/>
      <c r="H65" s="46"/>
      <c r="I65" s="46"/>
      <c r="J65" s="46"/>
      <c r="K65" s="46"/>
      <c r="L65" s="46"/>
    </row>
    <row r="66" spans="1:13" s="3" customFormat="1">
      <c r="A66" s="19" t="s">
        <v>32</v>
      </c>
      <c r="B66" s="17" t="s">
        <v>133</v>
      </c>
      <c r="C66" s="19"/>
      <c r="D66" s="43"/>
      <c r="E66" s="19"/>
      <c r="F66" s="19"/>
      <c r="G66" s="19"/>
      <c r="H66" s="19"/>
      <c r="I66" s="19"/>
      <c r="J66" s="19"/>
      <c r="K66" s="19"/>
      <c r="L66" s="19"/>
      <c r="M66" s="20"/>
    </row>
    <row r="67" spans="1:13" s="3" customFormat="1" ht="84">
      <c r="A67" s="36" t="s">
        <v>92</v>
      </c>
      <c r="B67" s="24" t="s">
        <v>1</v>
      </c>
      <c r="C67" s="36" t="s">
        <v>2</v>
      </c>
      <c r="D67" s="37" t="s">
        <v>93</v>
      </c>
      <c r="E67" s="24" t="s">
        <v>231</v>
      </c>
      <c r="F67" s="36" t="s">
        <v>232</v>
      </c>
      <c r="G67" s="24" t="s">
        <v>233</v>
      </c>
      <c r="H67" s="23" t="s">
        <v>234</v>
      </c>
      <c r="I67" s="23" t="s">
        <v>235</v>
      </c>
      <c r="J67" s="23" t="s">
        <v>236</v>
      </c>
      <c r="K67" s="23" t="s">
        <v>241</v>
      </c>
      <c r="L67" s="23" t="s">
        <v>237</v>
      </c>
      <c r="M67" s="2" t="s">
        <v>240</v>
      </c>
    </row>
    <row r="68" spans="1:13" s="3" customFormat="1" ht="60">
      <c r="A68" s="36" t="s">
        <v>5</v>
      </c>
      <c r="B68" s="117" t="s">
        <v>129</v>
      </c>
      <c r="C68" s="201" t="s">
        <v>15</v>
      </c>
      <c r="D68" s="201">
        <v>9000</v>
      </c>
      <c r="E68" s="202"/>
      <c r="F68" s="203"/>
      <c r="G68" s="94"/>
      <c r="H68" s="41"/>
      <c r="I68" s="42"/>
      <c r="J68" s="42"/>
      <c r="K68" s="42"/>
      <c r="L68" s="42"/>
      <c r="M68" s="42"/>
    </row>
    <row r="69" spans="1:13" s="3" customFormat="1">
      <c r="A69" s="251" t="s">
        <v>244</v>
      </c>
      <c r="B69" s="251"/>
      <c r="C69" s="251"/>
      <c r="D69" s="251"/>
      <c r="E69" s="251"/>
      <c r="F69" s="251"/>
      <c r="G69" s="44"/>
      <c r="H69" s="44"/>
      <c r="I69" s="44"/>
      <c r="J69" s="44"/>
      <c r="K69" s="44"/>
      <c r="L69" s="44"/>
      <c r="M69" s="44"/>
    </row>
    <row r="70" spans="1:13" s="3" customFormat="1">
      <c r="A70" s="46"/>
      <c r="B70" s="16"/>
      <c r="C70" s="46"/>
      <c r="D70" s="16"/>
      <c r="E70" s="46"/>
      <c r="F70" s="46"/>
      <c r="G70" s="46"/>
      <c r="H70" s="46"/>
      <c r="I70" s="46"/>
      <c r="J70" s="46"/>
      <c r="K70" s="46"/>
      <c r="L70" s="46"/>
    </row>
    <row r="71" spans="1:13" s="3" customFormat="1">
      <c r="A71" s="19" t="s">
        <v>175</v>
      </c>
      <c r="B71" s="17" t="s">
        <v>134</v>
      </c>
      <c r="C71" s="19"/>
      <c r="D71" s="43"/>
      <c r="E71" s="19"/>
      <c r="F71" s="19"/>
      <c r="G71" s="19"/>
      <c r="H71" s="19"/>
      <c r="I71" s="19"/>
      <c r="J71" s="19"/>
      <c r="K71" s="19"/>
      <c r="L71" s="19"/>
      <c r="M71" s="20"/>
    </row>
    <row r="72" spans="1:13" s="3" customFormat="1" ht="84">
      <c r="A72" s="36" t="s">
        <v>92</v>
      </c>
      <c r="B72" s="24" t="s">
        <v>1</v>
      </c>
      <c r="C72" s="36" t="s">
        <v>2</v>
      </c>
      <c r="D72" s="37" t="s">
        <v>93</v>
      </c>
      <c r="E72" s="24" t="s">
        <v>231</v>
      </c>
      <c r="F72" s="36" t="s">
        <v>232</v>
      </c>
      <c r="G72" s="24" t="s">
        <v>233</v>
      </c>
      <c r="H72" s="23" t="s">
        <v>234</v>
      </c>
      <c r="I72" s="23" t="s">
        <v>235</v>
      </c>
      <c r="J72" s="23" t="s">
        <v>236</v>
      </c>
      <c r="K72" s="23" t="s">
        <v>241</v>
      </c>
      <c r="L72" s="23" t="s">
        <v>237</v>
      </c>
      <c r="M72" s="2" t="s">
        <v>240</v>
      </c>
    </row>
    <row r="73" spans="1:13" s="3" customFormat="1" ht="48">
      <c r="A73" s="135" t="s">
        <v>5</v>
      </c>
      <c r="B73" s="117" t="s">
        <v>130</v>
      </c>
      <c r="C73" s="201" t="s">
        <v>15</v>
      </c>
      <c r="D73" s="201">
        <v>1600</v>
      </c>
      <c r="E73" s="202"/>
      <c r="F73" s="203"/>
      <c r="G73" s="94"/>
      <c r="H73" s="41"/>
      <c r="I73" s="42"/>
      <c r="J73" s="42"/>
      <c r="K73" s="42"/>
      <c r="L73" s="42"/>
      <c r="M73" s="42"/>
    </row>
    <row r="74" spans="1:13" s="3" customFormat="1">
      <c r="A74" s="251" t="s">
        <v>243</v>
      </c>
      <c r="B74" s="251"/>
      <c r="C74" s="251"/>
      <c r="D74" s="251"/>
      <c r="E74" s="251"/>
      <c r="F74" s="251"/>
      <c r="G74" s="44"/>
      <c r="H74" s="44"/>
      <c r="I74" s="44"/>
      <c r="J74" s="44"/>
      <c r="K74" s="44"/>
      <c r="L74" s="44"/>
      <c r="M74" s="44"/>
    </row>
    <row r="75" spans="1:13" s="3" customFormat="1">
      <c r="A75" s="46"/>
      <c r="B75" s="16"/>
      <c r="C75" s="46"/>
      <c r="D75" s="16"/>
      <c r="E75" s="46"/>
      <c r="F75" s="46"/>
      <c r="G75" s="46"/>
      <c r="H75" s="46"/>
      <c r="I75" s="46"/>
      <c r="J75" s="46"/>
      <c r="K75" s="46"/>
      <c r="L75" s="46"/>
    </row>
    <row r="76" spans="1:13" s="3" customFormat="1">
      <c r="A76" s="19" t="s">
        <v>176</v>
      </c>
      <c r="B76" s="17" t="s">
        <v>132</v>
      </c>
      <c r="C76" s="19"/>
      <c r="D76" s="43"/>
      <c r="E76" s="19"/>
      <c r="F76" s="19"/>
      <c r="G76" s="19"/>
      <c r="H76" s="19"/>
      <c r="I76" s="19"/>
      <c r="J76" s="19"/>
      <c r="K76" s="19"/>
      <c r="L76" s="19"/>
      <c r="M76" s="20"/>
    </row>
    <row r="77" spans="1:13" s="3" customFormat="1" ht="84">
      <c r="A77" s="36" t="s">
        <v>92</v>
      </c>
      <c r="B77" s="24" t="s">
        <v>1</v>
      </c>
      <c r="C77" s="36" t="s">
        <v>2</v>
      </c>
      <c r="D77" s="37" t="s">
        <v>93</v>
      </c>
      <c r="E77" s="24" t="s">
        <v>231</v>
      </c>
      <c r="F77" s="36" t="s">
        <v>232</v>
      </c>
      <c r="G77" s="24" t="s">
        <v>233</v>
      </c>
      <c r="H77" s="23" t="s">
        <v>234</v>
      </c>
      <c r="I77" s="23" t="s">
        <v>235</v>
      </c>
      <c r="J77" s="23" t="s">
        <v>236</v>
      </c>
      <c r="K77" s="23" t="s">
        <v>241</v>
      </c>
      <c r="L77" s="23" t="s">
        <v>237</v>
      </c>
      <c r="M77" s="2" t="s">
        <v>240</v>
      </c>
    </row>
    <row r="78" spans="1:13" s="3" customFormat="1" ht="24">
      <c r="A78" s="36" t="s">
        <v>5</v>
      </c>
      <c r="B78" s="117" t="s">
        <v>127</v>
      </c>
      <c r="C78" s="56" t="s">
        <v>15</v>
      </c>
      <c r="D78" s="56">
        <v>2600</v>
      </c>
      <c r="E78" s="57"/>
      <c r="F78" s="204"/>
      <c r="G78" s="100"/>
      <c r="H78" s="41"/>
      <c r="I78" s="42"/>
      <c r="J78" s="42"/>
      <c r="K78" s="42"/>
      <c r="L78" s="42"/>
      <c r="M78" s="42"/>
    </row>
    <row r="79" spans="1:13" s="3" customFormat="1">
      <c r="A79" s="251" t="s">
        <v>243</v>
      </c>
      <c r="B79" s="251"/>
      <c r="C79" s="251"/>
      <c r="D79" s="251"/>
      <c r="E79" s="251"/>
      <c r="F79" s="251"/>
      <c r="G79" s="44"/>
      <c r="H79" s="44"/>
      <c r="I79" s="44"/>
      <c r="J79" s="44"/>
      <c r="K79" s="44"/>
      <c r="L79" s="44"/>
      <c r="M79" s="44"/>
    </row>
    <row r="80" spans="1:13" s="3" customFormat="1">
      <c r="A80" s="138"/>
      <c r="B80" s="139"/>
      <c r="C80" s="139"/>
      <c r="D80" s="139"/>
      <c r="E80" s="139"/>
      <c r="F80" s="140"/>
      <c r="G80" s="141"/>
      <c r="H80" s="93"/>
      <c r="I80" s="93"/>
      <c r="J80" s="93"/>
      <c r="K80" s="93"/>
      <c r="L80" s="93"/>
      <c r="M80" s="134"/>
    </row>
    <row r="81" spans="1:15" s="3" customFormat="1">
      <c r="A81" s="142"/>
      <c r="B81" s="142"/>
      <c r="C81" s="142"/>
      <c r="D81" s="142"/>
      <c r="E81" s="142"/>
      <c r="F81" s="142"/>
      <c r="G81" s="93"/>
      <c r="H81" s="93"/>
      <c r="I81" s="93"/>
      <c r="J81" s="93"/>
      <c r="K81" s="93"/>
      <c r="L81" s="93"/>
      <c r="M81" s="134"/>
    </row>
    <row r="82" spans="1:15" s="3" customFormat="1">
      <c r="A82" s="19" t="s">
        <v>37</v>
      </c>
      <c r="B82" s="145" t="s">
        <v>135</v>
      </c>
      <c r="C82" s="143"/>
      <c r="D82" s="143"/>
      <c r="E82" s="143"/>
      <c r="F82" s="143"/>
      <c r="G82" s="144"/>
      <c r="H82" s="144"/>
      <c r="I82" s="93"/>
      <c r="J82" s="93"/>
      <c r="K82" s="93"/>
      <c r="L82" s="93"/>
      <c r="M82" s="134"/>
    </row>
    <row r="83" spans="1:15" s="3" customFormat="1" ht="84">
      <c r="A83" s="36" t="s">
        <v>92</v>
      </c>
      <c r="B83" s="24" t="s">
        <v>1</v>
      </c>
      <c r="C83" s="36" t="s">
        <v>2</v>
      </c>
      <c r="D83" s="37" t="s">
        <v>93</v>
      </c>
      <c r="E83" s="24" t="s">
        <v>231</v>
      </c>
      <c r="F83" s="36" t="s">
        <v>232</v>
      </c>
      <c r="G83" s="24" t="s">
        <v>233</v>
      </c>
      <c r="H83" s="23" t="s">
        <v>234</v>
      </c>
      <c r="I83" s="23" t="s">
        <v>235</v>
      </c>
      <c r="J83" s="23" t="s">
        <v>236</v>
      </c>
      <c r="K83" s="23" t="s">
        <v>241</v>
      </c>
      <c r="L83" s="23" t="s">
        <v>237</v>
      </c>
      <c r="M83" s="2" t="s">
        <v>240</v>
      </c>
      <c r="N83" s="151"/>
    </row>
    <row r="84" spans="1:15" s="3" customFormat="1" ht="97.9" customHeight="1">
      <c r="A84" s="67" t="s">
        <v>5</v>
      </c>
      <c r="B84" s="109" t="s">
        <v>138</v>
      </c>
      <c r="C84" s="68" t="s">
        <v>15</v>
      </c>
      <c r="D84" s="55">
        <v>24000</v>
      </c>
      <c r="E84" s="11"/>
      <c r="F84" s="12"/>
      <c r="G84" s="100"/>
      <c r="H84" s="41"/>
      <c r="I84" s="42"/>
      <c r="J84" s="42"/>
      <c r="K84" s="42"/>
      <c r="L84" s="42"/>
      <c r="M84" s="42"/>
    </row>
    <row r="85" spans="1:15" s="3" customFormat="1">
      <c r="A85" s="250" t="s">
        <v>243</v>
      </c>
      <c r="B85" s="250"/>
      <c r="C85" s="250"/>
      <c r="D85" s="250"/>
      <c r="E85" s="250"/>
      <c r="F85" s="250"/>
      <c r="G85" s="11"/>
      <c r="H85" s="60"/>
      <c r="I85" s="60"/>
      <c r="J85" s="60"/>
      <c r="K85" s="60"/>
      <c r="L85" s="60"/>
      <c r="M85" s="107"/>
    </row>
    <row r="86" spans="1:15" s="3" customFormat="1">
      <c r="A86" s="46"/>
      <c r="B86" s="81"/>
      <c r="C86" s="46"/>
      <c r="D86" s="16"/>
      <c r="E86" s="46"/>
      <c r="F86" s="46"/>
      <c r="G86" s="46"/>
      <c r="H86" s="46"/>
      <c r="I86" s="46"/>
      <c r="J86" s="46"/>
      <c r="K86" s="46"/>
      <c r="L86" s="46"/>
    </row>
    <row r="87" spans="1:15" s="3" customFormat="1">
      <c r="A87" s="19" t="s">
        <v>177</v>
      </c>
      <c r="B87" s="82" t="s">
        <v>33</v>
      </c>
      <c r="C87" s="51"/>
      <c r="D87" s="83"/>
      <c r="E87" s="51"/>
      <c r="F87" s="51"/>
      <c r="G87" s="51"/>
      <c r="H87" s="46"/>
      <c r="I87" s="46"/>
      <c r="J87" s="46"/>
      <c r="K87" s="46"/>
      <c r="L87" s="46"/>
    </row>
    <row r="88" spans="1:15" s="3" customFormat="1" ht="84">
      <c r="A88" s="36" t="s">
        <v>92</v>
      </c>
      <c r="B88" s="24" t="s">
        <v>1</v>
      </c>
      <c r="C88" s="36" t="s">
        <v>2</v>
      </c>
      <c r="D88" s="37" t="s">
        <v>93</v>
      </c>
      <c r="E88" s="24" t="s">
        <v>231</v>
      </c>
      <c r="F88" s="36" t="s">
        <v>232</v>
      </c>
      <c r="G88" s="24" t="s">
        <v>233</v>
      </c>
      <c r="H88" s="23" t="s">
        <v>234</v>
      </c>
      <c r="I88" s="23" t="s">
        <v>235</v>
      </c>
      <c r="J88" s="23" t="s">
        <v>236</v>
      </c>
      <c r="K88" s="23" t="s">
        <v>241</v>
      </c>
      <c r="L88" s="23" t="s">
        <v>237</v>
      </c>
      <c r="M88" s="2" t="s">
        <v>240</v>
      </c>
    </row>
    <row r="89" spans="1:15" s="3" customFormat="1" ht="100.15" customHeight="1">
      <c r="A89" s="23" t="s">
        <v>5</v>
      </c>
      <c r="B89" s="150" t="s">
        <v>110</v>
      </c>
      <c r="C89" s="23" t="s">
        <v>15</v>
      </c>
      <c r="D89" s="55">
        <v>90</v>
      </c>
      <c r="E89" s="84"/>
      <c r="F89" s="12"/>
      <c r="G89" s="100"/>
      <c r="H89" s="42"/>
      <c r="I89" s="42"/>
      <c r="J89" s="42"/>
      <c r="K89" s="42"/>
      <c r="L89" s="42"/>
      <c r="M89" s="42"/>
      <c r="N89" s="236"/>
    </row>
    <row r="90" spans="1:15" s="3" customFormat="1" ht="17.45" customHeight="1">
      <c r="A90" s="23" t="s">
        <v>7</v>
      </c>
      <c r="B90" s="150" t="s">
        <v>205</v>
      </c>
      <c r="C90" s="23" t="s">
        <v>15</v>
      </c>
      <c r="D90" s="55">
        <v>30</v>
      </c>
      <c r="E90" s="84"/>
      <c r="F90" s="12"/>
      <c r="G90" s="100"/>
      <c r="H90" s="42"/>
      <c r="I90" s="42"/>
      <c r="J90" s="42"/>
      <c r="K90" s="42"/>
      <c r="L90" s="42"/>
      <c r="M90" s="42"/>
      <c r="N90" s="236"/>
    </row>
    <row r="91" spans="1:15" s="3" customFormat="1">
      <c r="A91" s="254" t="s">
        <v>243</v>
      </c>
      <c r="B91" s="254" t="s">
        <v>36</v>
      </c>
      <c r="C91" s="254"/>
      <c r="D91" s="254"/>
      <c r="E91" s="254"/>
      <c r="F91" s="254"/>
      <c r="G91" s="11"/>
      <c r="H91" s="11"/>
      <c r="I91" s="11"/>
      <c r="J91" s="11"/>
      <c r="K91" s="11"/>
      <c r="L91" s="11"/>
      <c r="M91" s="107"/>
      <c r="N91" s="236"/>
    </row>
    <row r="92" spans="1:15" s="3" customFormat="1">
      <c r="A92" s="64"/>
      <c r="B92" s="64"/>
      <c r="C92" s="64"/>
      <c r="D92" s="64"/>
      <c r="E92" s="64"/>
      <c r="F92" s="64"/>
      <c r="G92" s="61"/>
      <c r="H92" s="46"/>
      <c r="I92" s="46"/>
      <c r="J92" s="46"/>
      <c r="K92" s="46"/>
      <c r="L92" s="46"/>
      <c r="N92" s="236"/>
    </row>
    <row r="93" spans="1:15" s="3" customFormat="1">
      <c r="A93" s="19" t="s">
        <v>178</v>
      </c>
      <c r="B93" s="146" t="s">
        <v>136</v>
      </c>
      <c r="C93"/>
      <c r="D93" s="1"/>
      <c r="E93"/>
      <c r="F93"/>
      <c r="G93"/>
      <c r="H93"/>
      <c r="I93"/>
      <c r="J93"/>
      <c r="K93"/>
      <c r="L93"/>
      <c r="M93"/>
      <c r="N93" s="237"/>
      <c r="O93" s="147"/>
    </row>
    <row r="94" spans="1:15" s="3" customFormat="1" ht="114.75">
      <c r="A94" s="2" t="s">
        <v>34</v>
      </c>
      <c r="B94" s="122" t="s">
        <v>1</v>
      </c>
      <c r="C94" s="2" t="s">
        <v>2</v>
      </c>
      <c r="D94" s="148" t="s">
        <v>11</v>
      </c>
      <c r="E94" s="242" t="s">
        <v>231</v>
      </c>
      <c r="F94" s="2" t="s">
        <v>232</v>
      </c>
      <c r="G94" s="2" t="s">
        <v>233</v>
      </c>
      <c r="H94" s="2" t="s">
        <v>234</v>
      </c>
      <c r="I94" s="2" t="s">
        <v>235</v>
      </c>
      <c r="J94" s="2" t="s">
        <v>236</v>
      </c>
      <c r="K94" s="2" t="s">
        <v>241</v>
      </c>
      <c r="L94" s="2" t="s">
        <v>237</v>
      </c>
      <c r="M94" s="2" t="s">
        <v>240</v>
      </c>
      <c r="N94" s="238"/>
    </row>
    <row r="95" spans="1:15" s="3" customFormat="1" ht="48">
      <c r="A95" s="23" t="s">
        <v>5</v>
      </c>
      <c r="B95" s="150" t="s">
        <v>251</v>
      </c>
      <c r="C95" s="23" t="s">
        <v>15</v>
      </c>
      <c r="D95" s="55">
        <v>15</v>
      </c>
      <c r="E95" s="84"/>
      <c r="F95" s="12"/>
      <c r="G95" s="100"/>
      <c r="H95" s="42"/>
      <c r="I95" s="42"/>
      <c r="J95" s="42"/>
      <c r="K95" s="42"/>
      <c r="L95" s="42"/>
      <c r="M95" s="42"/>
      <c r="N95" s="22"/>
    </row>
    <row r="96" spans="1:15" s="3" customFormat="1" ht="25.5" customHeight="1">
      <c r="A96" s="23" t="s">
        <v>7</v>
      </c>
      <c r="B96" s="150" t="s">
        <v>137</v>
      </c>
      <c r="C96" s="23" t="s">
        <v>15</v>
      </c>
      <c r="D96" s="55">
        <v>2</v>
      </c>
      <c r="E96" s="84"/>
      <c r="F96" s="12"/>
      <c r="G96" s="100"/>
      <c r="H96" s="42"/>
      <c r="I96" s="42"/>
      <c r="J96" s="42"/>
      <c r="K96" s="42"/>
      <c r="L96" s="42"/>
      <c r="M96" s="42"/>
    </row>
    <row r="97" spans="1:14" s="3" customFormat="1">
      <c r="A97" s="244" t="s">
        <v>250</v>
      </c>
      <c r="B97" s="245"/>
      <c r="C97" s="245"/>
      <c r="D97" s="245"/>
      <c r="E97" s="245"/>
      <c r="F97" s="246"/>
      <c r="G97" s="44"/>
      <c r="H97" s="44"/>
      <c r="I97" s="44"/>
      <c r="J97" s="44"/>
      <c r="K97" s="44"/>
      <c r="L97" s="44"/>
      <c r="M97" s="4"/>
    </row>
    <row r="98" spans="1:14" s="3" customFormat="1">
      <c r="A98" s="46"/>
      <c r="B98" s="16"/>
      <c r="C98" s="46"/>
      <c r="D98" s="16"/>
      <c r="E98" s="46"/>
      <c r="F98" s="46"/>
      <c r="G98" s="46"/>
      <c r="H98" s="46"/>
      <c r="I98" s="46"/>
      <c r="J98" s="46"/>
      <c r="K98" s="46"/>
      <c r="L98" s="46"/>
    </row>
    <row r="99" spans="1:14">
      <c r="A99" s="19" t="s">
        <v>179</v>
      </c>
      <c r="B99" s="154" t="s">
        <v>143</v>
      </c>
    </row>
    <row r="100" spans="1:14" ht="114.75">
      <c r="A100" s="2" t="s">
        <v>34</v>
      </c>
      <c r="B100" s="122" t="s">
        <v>1</v>
      </c>
      <c r="C100" s="2" t="s">
        <v>2</v>
      </c>
      <c r="D100" s="148" t="s">
        <v>11</v>
      </c>
      <c r="E100" s="242" t="s">
        <v>231</v>
      </c>
      <c r="F100" s="2" t="s">
        <v>232</v>
      </c>
      <c r="G100" s="2" t="s">
        <v>233</v>
      </c>
      <c r="H100" s="2" t="s">
        <v>234</v>
      </c>
      <c r="I100" s="2" t="s">
        <v>235</v>
      </c>
      <c r="J100" s="2" t="s">
        <v>236</v>
      </c>
      <c r="K100" s="2" t="s">
        <v>241</v>
      </c>
      <c r="L100" s="2" t="s">
        <v>237</v>
      </c>
      <c r="M100" s="2" t="s">
        <v>240</v>
      </c>
    </row>
    <row r="101" spans="1:14" ht="72">
      <c r="A101" s="23" t="s">
        <v>5</v>
      </c>
      <c r="B101" s="205" t="s">
        <v>229</v>
      </c>
      <c r="C101" s="23" t="s">
        <v>206</v>
      </c>
      <c r="D101" s="55">
        <v>1800</v>
      </c>
      <c r="E101" s="44"/>
      <c r="F101" s="158"/>
      <c r="G101" s="44"/>
      <c r="H101" s="42"/>
      <c r="I101" s="42"/>
      <c r="J101" s="42"/>
      <c r="K101" s="42"/>
      <c r="L101" s="42"/>
      <c r="M101" s="42"/>
      <c r="N101" s="215"/>
    </row>
    <row r="102" spans="1:14" ht="36">
      <c r="A102" s="23" t="s">
        <v>7</v>
      </c>
      <c r="B102" s="205" t="s">
        <v>147</v>
      </c>
      <c r="C102" s="23" t="s">
        <v>15</v>
      </c>
      <c r="D102" s="55">
        <v>180</v>
      </c>
      <c r="E102" s="44"/>
      <c r="F102" s="158"/>
      <c r="G102" s="44"/>
      <c r="H102" s="42"/>
      <c r="I102" s="42"/>
      <c r="J102" s="42"/>
      <c r="K102" s="42"/>
      <c r="L102" s="42"/>
      <c r="M102" s="42"/>
    </row>
    <row r="103" spans="1:14">
      <c r="A103" s="243" t="s">
        <v>243</v>
      </c>
      <c r="B103" s="243"/>
      <c r="C103" s="243"/>
      <c r="D103" s="243"/>
      <c r="E103" s="243"/>
      <c r="F103" s="243"/>
      <c r="G103" s="44"/>
      <c r="H103" s="44"/>
      <c r="I103" s="44"/>
      <c r="J103" s="44"/>
      <c r="K103" s="44"/>
      <c r="L103" s="44"/>
      <c r="M103" s="4"/>
    </row>
    <row r="104" spans="1:14">
      <c r="A104" s="155" t="s">
        <v>146</v>
      </c>
      <c r="B104" s="86"/>
      <c r="C104" s="86"/>
      <c r="D104" s="86"/>
      <c r="E104" s="86"/>
      <c r="F104" s="86"/>
      <c r="G104" s="87"/>
      <c r="H104" s="46"/>
      <c r="I104" s="45"/>
      <c r="J104" s="45"/>
      <c r="K104" s="45"/>
      <c r="L104" s="45"/>
    </row>
    <row r="105" spans="1:14">
      <c r="A105" s="86"/>
      <c r="B105" s="86"/>
      <c r="C105" s="86"/>
      <c r="D105" s="86"/>
      <c r="E105" s="86"/>
      <c r="F105" s="86"/>
      <c r="G105" s="87"/>
      <c r="H105" s="46"/>
      <c r="I105" s="45"/>
      <c r="J105" s="45"/>
      <c r="K105" s="45"/>
      <c r="L105" s="45"/>
    </row>
    <row r="106" spans="1:14">
      <c r="A106" s="19" t="s">
        <v>180</v>
      </c>
      <c r="B106" s="65" t="s">
        <v>38</v>
      </c>
      <c r="C106" s="66"/>
      <c r="D106" s="79"/>
      <c r="E106" s="66"/>
      <c r="F106" s="66"/>
      <c r="G106" s="66"/>
      <c r="H106" s="46"/>
      <c r="I106" s="45"/>
      <c r="J106" s="45"/>
      <c r="K106" s="45"/>
      <c r="L106" s="45"/>
    </row>
    <row r="107" spans="1:14" ht="114.75">
      <c r="A107" s="2" t="s">
        <v>34</v>
      </c>
      <c r="B107" s="122" t="s">
        <v>1</v>
      </c>
      <c r="C107" s="2" t="s">
        <v>2</v>
      </c>
      <c r="D107" s="148" t="s">
        <v>11</v>
      </c>
      <c r="E107" s="242" t="s">
        <v>231</v>
      </c>
      <c r="F107" s="2" t="s">
        <v>232</v>
      </c>
      <c r="G107" s="2" t="s">
        <v>233</v>
      </c>
      <c r="H107" s="2" t="s">
        <v>234</v>
      </c>
      <c r="I107" s="2" t="s">
        <v>235</v>
      </c>
      <c r="J107" s="2" t="s">
        <v>236</v>
      </c>
      <c r="K107" s="2" t="s">
        <v>241</v>
      </c>
      <c r="L107" s="2" t="s">
        <v>237</v>
      </c>
      <c r="M107" s="2" t="s">
        <v>240</v>
      </c>
    </row>
    <row r="108" spans="1:14" ht="36">
      <c r="A108" s="23" t="s">
        <v>5</v>
      </c>
      <c r="B108" s="152" t="s">
        <v>139</v>
      </c>
      <c r="C108" s="56" t="s">
        <v>15</v>
      </c>
      <c r="D108" s="56">
        <v>1800</v>
      </c>
      <c r="E108" s="72"/>
      <c r="F108" s="158"/>
      <c r="G108" s="44"/>
      <c r="H108" s="42"/>
      <c r="I108" s="42"/>
      <c r="J108" s="42"/>
      <c r="K108" s="42"/>
      <c r="L108" s="42"/>
      <c r="M108" s="42"/>
    </row>
    <row r="109" spans="1:14">
      <c r="A109" s="243" t="s">
        <v>250</v>
      </c>
      <c r="B109" s="243"/>
      <c r="C109" s="243"/>
      <c r="D109" s="243"/>
      <c r="E109" s="243"/>
      <c r="F109" s="243"/>
      <c r="G109" s="42"/>
      <c r="H109" s="42"/>
      <c r="I109" s="42"/>
      <c r="J109" s="42"/>
      <c r="K109" s="42"/>
      <c r="L109" s="42"/>
      <c r="M109" s="107"/>
    </row>
    <row r="110" spans="1:14">
      <c r="A110" s="45"/>
      <c r="B110" s="16"/>
      <c r="C110" s="46"/>
      <c r="D110" s="16"/>
      <c r="E110" s="46"/>
      <c r="F110" s="46"/>
      <c r="G110" s="46"/>
      <c r="H110" s="46"/>
      <c r="I110" s="45"/>
      <c r="J110" s="45"/>
      <c r="K110" s="45"/>
      <c r="L110" s="45"/>
    </row>
    <row r="111" spans="1:14">
      <c r="A111" s="19" t="s">
        <v>39</v>
      </c>
      <c r="B111" s="65" t="s">
        <v>40</v>
      </c>
      <c r="C111" s="66"/>
      <c r="D111" s="79"/>
      <c r="E111" s="66"/>
      <c r="F111" s="66"/>
      <c r="G111" s="51"/>
      <c r="H111" s="46"/>
      <c r="I111" s="45"/>
      <c r="J111" s="45"/>
      <c r="K111" s="45"/>
      <c r="L111" s="45"/>
    </row>
    <row r="112" spans="1:14" ht="114.75">
      <c r="A112" s="2" t="s">
        <v>34</v>
      </c>
      <c r="B112" s="122" t="s">
        <v>1</v>
      </c>
      <c r="C112" s="2" t="s">
        <v>2</v>
      </c>
      <c r="D112" s="148" t="s">
        <v>11</v>
      </c>
      <c r="E112" s="242" t="s">
        <v>231</v>
      </c>
      <c r="F112" s="2" t="s">
        <v>232</v>
      </c>
      <c r="G112" s="2" t="s">
        <v>233</v>
      </c>
      <c r="H112" s="2" t="s">
        <v>234</v>
      </c>
      <c r="I112" s="2" t="s">
        <v>235</v>
      </c>
      <c r="J112" s="2" t="s">
        <v>236</v>
      </c>
      <c r="K112" s="2" t="s">
        <v>241</v>
      </c>
      <c r="L112" s="2" t="s">
        <v>237</v>
      </c>
      <c r="M112" s="2" t="s">
        <v>240</v>
      </c>
    </row>
    <row r="113" spans="1:14" ht="25.5" customHeight="1">
      <c r="A113" s="56" t="s">
        <v>5</v>
      </c>
      <c r="B113" s="116" t="s">
        <v>41</v>
      </c>
      <c r="C113" s="23" t="s">
        <v>15</v>
      </c>
      <c r="D113" s="55">
        <v>100</v>
      </c>
      <c r="E113" s="44"/>
      <c r="F113" s="158"/>
      <c r="G113" s="44"/>
      <c r="H113" s="42"/>
      <c r="I113" s="42"/>
      <c r="J113" s="42"/>
      <c r="K113" s="42"/>
      <c r="L113" s="42"/>
      <c r="M113" s="107"/>
    </row>
    <row r="114" spans="1:14">
      <c r="A114" s="243" t="s">
        <v>243</v>
      </c>
      <c r="B114" s="243"/>
      <c r="C114" s="243"/>
      <c r="D114" s="243"/>
      <c r="E114" s="243"/>
      <c r="F114" s="243"/>
      <c r="G114" s="42"/>
      <c r="H114" s="42"/>
      <c r="I114" s="42"/>
      <c r="J114" s="42"/>
      <c r="K114" s="42"/>
      <c r="L114" s="42"/>
      <c r="M114" s="107"/>
    </row>
    <row r="115" spans="1:14">
      <c r="A115" s="45"/>
      <c r="B115" s="16"/>
      <c r="C115" s="46"/>
      <c r="D115" s="16"/>
      <c r="E115" s="46"/>
      <c r="F115" s="46"/>
      <c r="G115" s="46"/>
      <c r="H115" s="46"/>
      <c r="I115" s="45"/>
      <c r="J115" s="45"/>
      <c r="K115" s="45"/>
      <c r="L115" s="45"/>
    </row>
    <row r="116" spans="1:14">
      <c r="A116" s="80" t="s">
        <v>207</v>
      </c>
      <c r="B116" s="65" t="s">
        <v>43</v>
      </c>
      <c r="C116" s="66"/>
      <c r="D116" s="79"/>
      <c r="E116" s="66"/>
      <c r="F116" s="66"/>
      <c r="G116" s="66"/>
      <c r="H116" s="46"/>
      <c r="I116" s="45"/>
      <c r="J116" s="45"/>
      <c r="K116" s="45"/>
      <c r="L116" s="45"/>
    </row>
    <row r="117" spans="1:14" ht="114.75">
      <c r="A117" s="2" t="s">
        <v>34</v>
      </c>
      <c r="B117" s="122" t="s">
        <v>1</v>
      </c>
      <c r="C117" s="2" t="s">
        <v>2</v>
      </c>
      <c r="D117" s="148" t="s">
        <v>11</v>
      </c>
      <c r="E117" s="242" t="s">
        <v>231</v>
      </c>
      <c r="F117" s="2" t="s">
        <v>232</v>
      </c>
      <c r="G117" s="2" t="s">
        <v>233</v>
      </c>
      <c r="H117" s="2" t="s">
        <v>234</v>
      </c>
      <c r="I117" s="2" t="s">
        <v>235</v>
      </c>
      <c r="J117" s="2" t="s">
        <v>236</v>
      </c>
      <c r="K117" s="2" t="s">
        <v>241</v>
      </c>
      <c r="L117" s="2" t="s">
        <v>237</v>
      </c>
      <c r="M117" s="2" t="s">
        <v>240</v>
      </c>
    </row>
    <row r="118" spans="1:14" ht="63.6" customHeight="1">
      <c r="A118" s="56" t="s">
        <v>5</v>
      </c>
      <c r="B118" s="116" t="s">
        <v>140</v>
      </c>
      <c r="C118" s="56" t="s">
        <v>15</v>
      </c>
      <c r="D118" s="56">
        <v>1100</v>
      </c>
      <c r="E118" s="72"/>
      <c r="F118" s="158"/>
      <c r="G118" s="44"/>
      <c r="H118" s="42"/>
      <c r="I118" s="42"/>
      <c r="J118" s="42"/>
      <c r="K118" s="42"/>
      <c r="L118" s="42"/>
      <c r="M118" s="42"/>
    </row>
    <row r="119" spans="1:14">
      <c r="A119" s="243" t="s">
        <v>17</v>
      </c>
      <c r="B119" s="243"/>
      <c r="C119" s="243"/>
      <c r="D119" s="243"/>
      <c r="E119" s="243"/>
      <c r="F119" s="243"/>
      <c r="G119" s="44"/>
      <c r="H119" s="44"/>
      <c r="I119" s="44"/>
      <c r="J119" s="44"/>
      <c r="K119" s="44"/>
      <c r="L119" s="44"/>
      <c r="M119" s="107"/>
    </row>
    <row r="120" spans="1:14">
      <c r="A120" s="46"/>
      <c r="B120" s="16"/>
      <c r="C120" s="46"/>
      <c r="D120" s="16"/>
      <c r="E120" s="46"/>
      <c r="F120" s="46"/>
      <c r="G120" s="46"/>
      <c r="H120" s="46"/>
      <c r="I120" s="45"/>
      <c r="J120" s="45"/>
      <c r="K120" s="45"/>
      <c r="L120" s="45"/>
    </row>
    <row r="121" spans="1:14">
      <c r="A121" s="62" t="s">
        <v>42</v>
      </c>
      <c r="B121" s="89" t="s">
        <v>45</v>
      </c>
      <c r="C121" s="51"/>
      <c r="D121" s="83"/>
      <c r="E121" s="51"/>
      <c r="F121" s="51"/>
      <c r="G121" s="51"/>
      <c r="H121" s="46"/>
      <c r="I121" s="45"/>
      <c r="J121" s="45"/>
      <c r="K121" s="45"/>
      <c r="L121" s="45"/>
    </row>
    <row r="122" spans="1:14" ht="114.75">
      <c r="A122" s="2" t="s">
        <v>34</v>
      </c>
      <c r="B122" s="122" t="s">
        <v>1</v>
      </c>
      <c r="C122" s="2" t="s">
        <v>2</v>
      </c>
      <c r="D122" s="148" t="s">
        <v>11</v>
      </c>
      <c r="E122" s="242" t="s">
        <v>231</v>
      </c>
      <c r="F122" s="2" t="s">
        <v>232</v>
      </c>
      <c r="G122" s="2" t="s">
        <v>233</v>
      </c>
      <c r="H122" s="2" t="s">
        <v>234</v>
      </c>
      <c r="I122" s="2" t="s">
        <v>235</v>
      </c>
      <c r="J122" s="2" t="s">
        <v>236</v>
      </c>
      <c r="K122" s="2" t="s">
        <v>241</v>
      </c>
      <c r="L122" s="2" t="s">
        <v>237</v>
      </c>
      <c r="M122" s="2" t="s">
        <v>240</v>
      </c>
    </row>
    <row r="123" spans="1:14" ht="51" customHeight="1">
      <c r="A123" s="54" t="s">
        <v>5</v>
      </c>
      <c r="B123" s="106" t="s">
        <v>46</v>
      </c>
      <c r="C123" s="194" t="s">
        <v>15</v>
      </c>
      <c r="D123" s="69">
        <v>20</v>
      </c>
      <c r="E123" s="195"/>
      <c r="F123" s="206"/>
      <c r="G123" s="31"/>
      <c r="H123" s="195"/>
      <c r="I123" s="195"/>
      <c r="J123" s="195"/>
      <c r="K123" s="195"/>
      <c r="L123" s="195"/>
      <c r="M123" s="195"/>
      <c r="N123" s="196"/>
    </row>
    <row r="124" spans="1:14">
      <c r="A124" s="243" t="s">
        <v>243</v>
      </c>
      <c r="B124" s="243"/>
      <c r="C124" s="243"/>
      <c r="D124" s="243"/>
      <c r="E124" s="243"/>
      <c r="F124" s="243"/>
      <c r="G124" s="207"/>
      <c r="H124" s="207"/>
      <c r="I124" s="207"/>
      <c r="J124" s="207"/>
      <c r="K124" s="207"/>
      <c r="L124" s="207"/>
      <c r="M124" s="107"/>
    </row>
    <row r="125" spans="1:14" s="3" customFormat="1">
      <c r="A125" s="46"/>
      <c r="B125" s="16"/>
      <c r="C125" s="46"/>
      <c r="D125" s="16"/>
      <c r="E125" s="46"/>
      <c r="F125" s="46"/>
      <c r="G125" s="46"/>
      <c r="H125" s="46"/>
      <c r="I125" s="46"/>
      <c r="J125" s="46"/>
      <c r="K125" s="46"/>
      <c r="L125" s="46"/>
    </row>
    <row r="126" spans="1:14" s="3" customFormat="1">
      <c r="A126" s="62" t="s">
        <v>208</v>
      </c>
      <c r="B126" s="63" t="s">
        <v>47</v>
      </c>
      <c r="C126" s="45"/>
      <c r="D126" s="17"/>
      <c r="E126" s="45"/>
      <c r="F126" s="45"/>
      <c r="G126" s="45"/>
      <c r="H126" s="46"/>
      <c r="I126" s="46"/>
      <c r="J126" s="46"/>
      <c r="K126" s="46"/>
      <c r="L126" s="46"/>
    </row>
    <row r="127" spans="1:14" ht="114.75">
      <c r="A127" s="2" t="s">
        <v>34</v>
      </c>
      <c r="B127" s="122" t="s">
        <v>1</v>
      </c>
      <c r="C127" s="2" t="s">
        <v>2</v>
      </c>
      <c r="D127" s="148" t="s">
        <v>11</v>
      </c>
      <c r="E127" s="242" t="s">
        <v>231</v>
      </c>
      <c r="F127" s="2" t="s">
        <v>232</v>
      </c>
      <c r="G127" s="2" t="s">
        <v>233</v>
      </c>
      <c r="H127" s="2" t="s">
        <v>234</v>
      </c>
      <c r="I127" s="2" t="s">
        <v>235</v>
      </c>
      <c r="J127" s="2" t="s">
        <v>236</v>
      </c>
      <c r="K127" s="2" t="s">
        <v>241</v>
      </c>
      <c r="L127" s="2" t="s">
        <v>237</v>
      </c>
      <c r="M127" s="2" t="s">
        <v>240</v>
      </c>
    </row>
    <row r="128" spans="1:14" ht="48">
      <c r="A128" s="54" t="s">
        <v>5</v>
      </c>
      <c r="B128" s="106" t="s">
        <v>48</v>
      </c>
      <c r="C128" s="54" t="s">
        <v>6</v>
      </c>
      <c r="D128" s="23">
        <v>20</v>
      </c>
      <c r="E128" s="42"/>
      <c r="F128" s="158"/>
      <c r="G128" s="44"/>
      <c r="H128" s="42"/>
      <c r="I128" s="42"/>
      <c r="J128" s="42"/>
      <c r="K128" s="42"/>
      <c r="L128" s="42"/>
      <c r="M128" s="108"/>
      <c r="N128" s="208"/>
    </row>
    <row r="129" spans="1:14" ht="37.15" customHeight="1">
      <c r="A129" s="54" t="s">
        <v>7</v>
      </c>
      <c r="B129" s="106" t="s">
        <v>49</v>
      </c>
      <c r="C129" s="54" t="s">
        <v>6</v>
      </c>
      <c r="D129" s="23">
        <v>2</v>
      </c>
      <c r="E129" s="42"/>
      <c r="F129" s="158"/>
      <c r="G129" s="44"/>
      <c r="H129" s="42"/>
      <c r="I129" s="42"/>
      <c r="J129" s="42"/>
      <c r="K129" s="42"/>
      <c r="L129" s="42"/>
      <c r="M129" s="108"/>
    </row>
    <row r="130" spans="1:14">
      <c r="A130" s="243" t="s">
        <v>243</v>
      </c>
      <c r="B130" s="243"/>
      <c r="C130" s="243"/>
      <c r="D130" s="243"/>
      <c r="E130" s="243"/>
      <c r="F130" s="243"/>
      <c r="G130" s="207"/>
      <c r="H130" s="207"/>
      <c r="I130" s="207"/>
      <c r="J130" s="207"/>
      <c r="K130" s="207"/>
      <c r="L130" s="207"/>
      <c r="M130" s="107"/>
    </row>
    <row r="131" spans="1:14">
      <c r="A131" s="46"/>
      <c r="B131" s="16"/>
      <c r="C131" s="46"/>
      <c r="D131" s="16"/>
      <c r="E131" s="46"/>
      <c r="F131" s="46"/>
      <c r="G131" s="46"/>
      <c r="H131" s="46"/>
      <c r="I131" s="45"/>
      <c r="J131" s="45"/>
      <c r="K131" s="45"/>
      <c r="L131" s="45"/>
    </row>
    <row r="132" spans="1:14">
      <c r="A132" s="62" t="s">
        <v>44</v>
      </c>
      <c r="B132" s="63" t="s">
        <v>50</v>
      </c>
      <c r="C132" s="45"/>
      <c r="D132" s="17"/>
      <c r="E132" s="45"/>
      <c r="F132" s="45"/>
      <c r="G132" s="45"/>
      <c r="H132" s="46"/>
      <c r="I132" s="45"/>
      <c r="J132" s="45"/>
      <c r="K132" s="45"/>
      <c r="L132" s="45"/>
    </row>
    <row r="133" spans="1:14" ht="114.75">
      <c r="A133" s="2" t="s">
        <v>34</v>
      </c>
      <c r="B133" s="122" t="s">
        <v>1</v>
      </c>
      <c r="C133" s="2" t="s">
        <v>2</v>
      </c>
      <c r="D133" s="148" t="s">
        <v>11</v>
      </c>
      <c r="E133" s="242" t="s">
        <v>231</v>
      </c>
      <c r="F133" s="2" t="s">
        <v>232</v>
      </c>
      <c r="G133" s="2" t="s">
        <v>233</v>
      </c>
      <c r="H133" s="2" t="s">
        <v>234</v>
      </c>
      <c r="I133" s="2" t="s">
        <v>235</v>
      </c>
      <c r="J133" s="2" t="s">
        <v>236</v>
      </c>
      <c r="K133" s="2" t="s">
        <v>241</v>
      </c>
      <c r="L133" s="2" t="s">
        <v>237</v>
      </c>
      <c r="M133" s="2" t="s">
        <v>240</v>
      </c>
    </row>
    <row r="134" spans="1:14" ht="74.45" customHeight="1">
      <c r="A134" s="54" t="s">
        <v>5</v>
      </c>
      <c r="B134" s="106" t="s">
        <v>141</v>
      </c>
      <c r="C134" s="54" t="s">
        <v>6</v>
      </c>
      <c r="D134" s="23">
        <v>15</v>
      </c>
      <c r="E134" s="42"/>
      <c r="F134" s="158"/>
      <c r="G134" s="44"/>
      <c r="H134" s="42"/>
      <c r="I134" s="42"/>
      <c r="J134" s="42"/>
      <c r="K134" s="42"/>
      <c r="L134" s="42"/>
      <c r="M134" s="42"/>
    </row>
    <row r="135" spans="1:14" ht="66.599999999999994" customHeight="1">
      <c r="A135" s="54" t="s">
        <v>7</v>
      </c>
      <c r="B135" s="115" t="s">
        <v>142</v>
      </c>
      <c r="C135" s="69" t="s">
        <v>15</v>
      </c>
      <c r="D135" s="55">
        <v>3000</v>
      </c>
      <c r="E135" s="44"/>
      <c r="F135" s="158"/>
      <c r="G135" s="44"/>
      <c r="H135" s="42"/>
      <c r="I135" s="42"/>
      <c r="J135" s="42"/>
      <c r="K135" s="42"/>
      <c r="L135" s="42"/>
      <c r="M135" s="42"/>
    </row>
    <row r="136" spans="1:14" ht="27" customHeight="1">
      <c r="A136" s="54" t="s">
        <v>9</v>
      </c>
      <c r="B136" s="116" t="s">
        <v>51</v>
      </c>
      <c r="C136" s="69" t="s">
        <v>15</v>
      </c>
      <c r="D136" s="55">
        <v>1000</v>
      </c>
      <c r="E136" s="44"/>
      <c r="F136" s="158"/>
      <c r="G136" s="44"/>
      <c r="H136" s="42"/>
      <c r="I136" s="42"/>
      <c r="J136" s="42"/>
      <c r="K136" s="42"/>
      <c r="L136" s="42"/>
      <c r="M136" s="42"/>
    </row>
    <row r="137" spans="1:14">
      <c r="A137" s="243" t="s">
        <v>243</v>
      </c>
      <c r="B137" s="243"/>
      <c r="C137" s="243"/>
      <c r="D137" s="243"/>
      <c r="E137" s="243"/>
      <c r="F137" s="243"/>
      <c r="G137" s="207"/>
      <c r="H137" s="207"/>
      <c r="I137" s="207"/>
      <c r="J137" s="207"/>
      <c r="K137" s="207"/>
      <c r="L137" s="207"/>
      <c r="M137" s="107"/>
    </row>
    <row r="138" spans="1:14">
      <c r="A138" s="46"/>
      <c r="B138" s="16"/>
      <c r="C138" s="46"/>
      <c r="D138" s="16"/>
      <c r="E138" s="46"/>
      <c r="F138" s="46"/>
      <c r="G138" s="46"/>
      <c r="H138" s="46"/>
      <c r="I138" s="45"/>
      <c r="J138" s="45"/>
      <c r="K138" s="45"/>
      <c r="L138" s="45"/>
    </row>
    <row r="139" spans="1:14">
      <c r="A139" s="62" t="s">
        <v>183</v>
      </c>
      <c r="B139" s="63" t="s">
        <v>52</v>
      </c>
      <c r="C139" s="45"/>
      <c r="D139" s="17"/>
      <c r="E139" s="45"/>
      <c r="F139" s="45"/>
      <c r="G139" s="45"/>
      <c r="H139" s="46"/>
      <c r="I139" s="45"/>
      <c r="J139" s="45"/>
      <c r="K139" s="45"/>
      <c r="L139" s="45"/>
    </row>
    <row r="140" spans="1:14" ht="114.75">
      <c r="A140" s="2" t="s">
        <v>34</v>
      </c>
      <c r="B140" s="122" t="s">
        <v>1</v>
      </c>
      <c r="C140" s="2" t="s">
        <v>2</v>
      </c>
      <c r="D140" s="148" t="s">
        <v>11</v>
      </c>
      <c r="E140" s="242" t="s">
        <v>231</v>
      </c>
      <c r="F140" s="2" t="s">
        <v>232</v>
      </c>
      <c r="G140" s="2" t="s">
        <v>233</v>
      </c>
      <c r="H140" s="2" t="s">
        <v>234</v>
      </c>
      <c r="I140" s="2" t="s">
        <v>235</v>
      </c>
      <c r="J140" s="2" t="s">
        <v>236</v>
      </c>
      <c r="K140" s="2" t="s">
        <v>241</v>
      </c>
      <c r="L140" s="2" t="s">
        <v>237</v>
      </c>
      <c r="M140" s="2" t="s">
        <v>240</v>
      </c>
    </row>
    <row r="141" spans="1:14" ht="60.6" customHeight="1">
      <c r="A141" s="54" t="s">
        <v>5</v>
      </c>
      <c r="B141" s="106" t="s">
        <v>154</v>
      </c>
      <c r="C141" s="54" t="s">
        <v>15</v>
      </c>
      <c r="D141" s="23">
        <v>800</v>
      </c>
      <c r="E141" s="42"/>
      <c r="F141" s="158"/>
      <c r="G141" s="44"/>
      <c r="H141" s="42"/>
      <c r="I141" s="42"/>
      <c r="J141" s="42"/>
      <c r="K141" s="42"/>
      <c r="L141" s="42"/>
      <c r="M141" s="42"/>
      <c r="N141" s="209"/>
    </row>
    <row r="142" spans="1:14" ht="61.15" customHeight="1">
      <c r="A142" s="54" t="s">
        <v>7</v>
      </c>
      <c r="B142" s="106" t="s">
        <v>54</v>
      </c>
      <c r="C142" s="54" t="s">
        <v>15</v>
      </c>
      <c r="D142" s="23">
        <v>900</v>
      </c>
      <c r="E142" s="42"/>
      <c r="F142" s="158"/>
      <c r="G142" s="44"/>
      <c r="H142" s="42"/>
      <c r="I142" s="42"/>
      <c r="J142" s="42"/>
      <c r="K142" s="42"/>
      <c r="L142" s="42"/>
      <c r="M142" s="42"/>
      <c r="N142" s="209"/>
    </row>
    <row r="143" spans="1:14">
      <c r="A143" s="243" t="s">
        <v>243</v>
      </c>
      <c r="B143" s="243"/>
      <c r="C143" s="243"/>
      <c r="D143" s="243"/>
      <c r="E143" s="243"/>
      <c r="F143" s="243"/>
      <c r="G143" s="207"/>
      <c r="H143" s="207"/>
      <c r="I143" s="207"/>
      <c r="J143" s="207"/>
      <c r="K143" s="207"/>
      <c r="L143" s="207"/>
      <c r="M143" s="107"/>
    </row>
    <row r="144" spans="1:14" s="3" customFormat="1">
      <c r="A144" s="46"/>
      <c r="B144" s="90"/>
      <c r="C144" s="46"/>
      <c r="D144" s="16"/>
      <c r="E144" s="46"/>
      <c r="F144" s="46"/>
      <c r="G144" s="46"/>
      <c r="H144" s="46"/>
      <c r="I144" s="46"/>
      <c r="J144" s="46"/>
      <c r="K144" s="46"/>
      <c r="L144" s="46"/>
    </row>
    <row r="145" spans="1:15" s="3" customFormat="1">
      <c r="A145" s="19" t="s">
        <v>78</v>
      </c>
      <c r="B145" s="101" t="s">
        <v>80</v>
      </c>
      <c r="C145" s="45"/>
      <c r="D145" s="17"/>
      <c r="E145" s="45"/>
      <c r="F145" s="45"/>
      <c r="G145" s="45"/>
      <c r="H145" s="45"/>
      <c r="I145" s="46"/>
      <c r="J145" s="46"/>
      <c r="K145" s="46"/>
      <c r="L145" s="46"/>
    </row>
    <row r="146" spans="1:15" s="3" customFormat="1" ht="114.75">
      <c r="A146" s="2" t="s">
        <v>34</v>
      </c>
      <c r="B146" s="122" t="s">
        <v>1</v>
      </c>
      <c r="C146" s="2" t="s">
        <v>2</v>
      </c>
      <c r="D146" s="148" t="s">
        <v>11</v>
      </c>
      <c r="E146" s="242" t="s">
        <v>231</v>
      </c>
      <c r="F146" s="2" t="s">
        <v>232</v>
      </c>
      <c r="G146" s="2" t="s">
        <v>233</v>
      </c>
      <c r="H146" s="2" t="s">
        <v>234</v>
      </c>
      <c r="I146" s="2" t="s">
        <v>235</v>
      </c>
      <c r="J146" s="2" t="s">
        <v>236</v>
      </c>
      <c r="K146" s="2" t="s">
        <v>241</v>
      </c>
      <c r="L146" s="2" t="s">
        <v>237</v>
      </c>
      <c r="M146" s="2" t="s">
        <v>240</v>
      </c>
      <c r="N146" s="235"/>
    </row>
    <row r="147" spans="1:15" s="3" customFormat="1" ht="87" customHeight="1">
      <c r="A147" s="67" t="s">
        <v>5</v>
      </c>
      <c r="B147" s="164" t="s">
        <v>149</v>
      </c>
      <c r="C147" s="54" t="s">
        <v>15</v>
      </c>
      <c r="D147" s="171">
        <v>500</v>
      </c>
      <c r="E147" s="12"/>
      <c r="F147" s="158"/>
      <c r="G147" s="44"/>
      <c r="H147" s="42"/>
      <c r="I147" s="42"/>
      <c r="J147" s="42"/>
      <c r="K147" s="42"/>
      <c r="L147" s="42"/>
      <c r="M147" s="42"/>
      <c r="N147" s="210"/>
    </row>
    <row r="148" spans="1:15" s="3" customFormat="1" ht="40.15" customHeight="1">
      <c r="A148" s="67" t="s">
        <v>7</v>
      </c>
      <c r="B148" s="164" t="s">
        <v>151</v>
      </c>
      <c r="C148" s="54" t="s">
        <v>15</v>
      </c>
      <c r="D148" s="171">
        <v>3000</v>
      </c>
      <c r="E148" s="42"/>
      <c r="F148" s="158"/>
      <c r="G148" s="44"/>
      <c r="H148" s="42"/>
      <c r="I148" s="42"/>
      <c r="J148" s="42"/>
      <c r="K148" s="42"/>
      <c r="L148" s="42"/>
      <c r="M148" s="42"/>
      <c r="N148" s="211"/>
      <c r="O148" s="214"/>
    </row>
    <row r="149" spans="1:15" s="3" customFormat="1" ht="121.5" customHeight="1">
      <c r="A149" s="67" t="s">
        <v>9</v>
      </c>
      <c r="B149" s="164" t="s">
        <v>82</v>
      </c>
      <c r="C149" s="69" t="s">
        <v>15</v>
      </c>
      <c r="D149" s="55">
        <v>500</v>
      </c>
      <c r="E149" s="44"/>
      <c r="F149" s="158"/>
      <c r="G149" s="44"/>
      <c r="H149" s="42"/>
      <c r="I149" s="42"/>
      <c r="J149" s="42"/>
      <c r="K149" s="42"/>
      <c r="L149" s="42"/>
      <c r="M149" s="42"/>
      <c r="N149" s="210"/>
    </row>
    <row r="150" spans="1:15" s="3" customFormat="1" ht="126.75" customHeight="1">
      <c r="A150" s="67" t="s">
        <v>10</v>
      </c>
      <c r="B150" s="164" t="s">
        <v>83</v>
      </c>
      <c r="C150" s="69" t="s">
        <v>15</v>
      </c>
      <c r="D150" s="55">
        <v>1200</v>
      </c>
      <c r="E150" s="44"/>
      <c r="F150" s="158"/>
      <c r="G150" s="44"/>
      <c r="H150" s="42"/>
      <c r="I150" s="42"/>
      <c r="J150" s="42"/>
      <c r="K150" s="42"/>
      <c r="L150" s="42"/>
      <c r="M150" s="42"/>
      <c r="N150" s="212"/>
    </row>
    <row r="151" spans="1:15" s="3" customFormat="1">
      <c r="A151" s="243" t="s">
        <v>243</v>
      </c>
      <c r="B151" s="243"/>
      <c r="C151" s="243"/>
      <c r="D151" s="243"/>
      <c r="E151" s="243"/>
      <c r="F151" s="243"/>
      <c r="G151" s="207"/>
      <c r="H151" s="207"/>
      <c r="I151" s="207"/>
      <c r="J151" s="207"/>
      <c r="K151" s="207"/>
      <c r="L151" s="207"/>
      <c r="M151" s="107"/>
    </row>
    <row r="152" spans="1:15" s="3" customFormat="1">
      <c r="A152" s="46"/>
      <c r="B152" s="90"/>
      <c r="C152" s="46"/>
      <c r="D152" s="16"/>
      <c r="E152" s="46"/>
      <c r="F152" s="46"/>
      <c r="G152" s="46"/>
      <c r="H152" s="46"/>
      <c r="I152" s="46"/>
      <c r="J152" s="46"/>
      <c r="K152" s="46"/>
      <c r="L152" s="46"/>
    </row>
    <row r="153" spans="1:15" s="3" customFormat="1">
      <c r="A153" s="19" t="s">
        <v>209</v>
      </c>
      <c r="B153" s="91" t="s">
        <v>56</v>
      </c>
      <c r="C153" s="92"/>
      <c r="D153" s="92"/>
      <c r="E153" s="92"/>
      <c r="F153" s="92"/>
      <c r="G153" s="93"/>
      <c r="H153" s="46"/>
      <c r="I153" s="46"/>
      <c r="J153" s="46"/>
      <c r="K153" s="46"/>
      <c r="L153" s="46"/>
    </row>
    <row r="154" spans="1:15" s="3" customFormat="1" ht="114.75">
      <c r="A154" s="2" t="s">
        <v>34</v>
      </c>
      <c r="B154" s="122" t="s">
        <v>1</v>
      </c>
      <c r="C154" s="2" t="s">
        <v>2</v>
      </c>
      <c r="D154" s="148" t="s">
        <v>11</v>
      </c>
      <c r="E154" s="242" t="s">
        <v>231</v>
      </c>
      <c r="F154" s="2" t="s">
        <v>232</v>
      </c>
      <c r="G154" s="2" t="s">
        <v>233</v>
      </c>
      <c r="H154" s="2" t="s">
        <v>234</v>
      </c>
      <c r="I154" s="2" t="s">
        <v>235</v>
      </c>
      <c r="J154" s="2" t="s">
        <v>236</v>
      </c>
      <c r="K154" s="2" t="s">
        <v>241</v>
      </c>
      <c r="L154" s="2" t="s">
        <v>237</v>
      </c>
      <c r="M154" s="2" t="s">
        <v>240</v>
      </c>
    </row>
    <row r="155" spans="1:15" s="3" customFormat="1" ht="60">
      <c r="A155" s="23" t="s">
        <v>5</v>
      </c>
      <c r="B155" s="150" t="s">
        <v>111</v>
      </c>
      <c r="C155" s="69" t="s">
        <v>15</v>
      </c>
      <c r="D155" s="55">
        <v>200</v>
      </c>
      <c r="E155" s="44"/>
      <c r="F155" s="158"/>
      <c r="G155" s="44"/>
      <c r="H155" s="42"/>
      <c r="I155" s="42"/>
      <c r="J155" s="42"/>
      <c r="K155" s="42"/>
      <c r="L155" s="42"/>
      <c r="M155" s="42"/>
    </row>
    <row r="156" spans="1:15" s="3" customFormat="1">
      <c r="A156" s="23" t="s">
        <v>7</v>
      </c>
      <c r="B156" s="150" t="s">
        <v>57</v>
      </c>
      <c r="C156" s="69" t="s">
        <v>15</v>
      </c>
      <c r="D156" s="55">
        <v>20</v>
      </c>
      <c r="E156" s="44"/>
      <c r="F156" s="158"/>
      <c r="G156" s="44"/>
      <c r="H156" s="42"/>
      <c r="I156" s="42"/>
      <c r="J156" s="42"/>
      <c r="K156" s="42"/>
      <c r="L156" s="42"/>
      <c r="M156" s="42"/>
    </row>
    <row r="157" spans="1:15" s="3" customFormat="1" ht="72">
      <c r="A157" s="23" t="s">
        <v>9</v>
      </c>
      <c r="B157" s="116" t="s">
        <v>112</v>
      </c>
      <c r="C157" s="69" t="s">
        <v>15</v>
      </c>
      <c r="D157" s="55">
        <v>12000</v>
      </c>
      <c r="E157" s="44"/>
      <c r="F157" s="158"/>
      <c r="G157" s="44"/>
      <c r="H157" s="42"/>
      <c r="I157" s="42"/>
      <c r="J157" s="42"/>
      <c r="K157" s="42"/>
      <c r="L157" s="42"/>
      <c r="M157" s="42"/>
    </row>
    <row r="158" spans="1:15" s="3" customFormat="1">
      <c r="A158" s="243" t="s">
        <v>243</v>
      </c>
      <c r="B158" s="243"/>
      <c r="C158" s="243"/>
      <c r="D158" s="243"/>
      <c r="E158" s="243"/>
      <c r="F158" s="243"/>
      <c r="G158" s="44"/>
      <c r="H158" s="44"/>
      <c r="I158" s="44"/>
      <c r="J158" s="44"/>
      <c r="K158" s="44"/>
      <c r="L158" s="44"/>
      <c r="M158" s="107"/>
    </row>
    <row r="159" spans="1:15" s="3" customFormat="1">
      <c r="A159" s="46"/>
      <c r="B159" s="90"/>
      <c r="C159" s="46"/>
      <c r="D159" s="16"/>
      <c r="E159" s="46"/>
      <c r="F159" s="46"/>
      <c r="G159" s="46"/>
      <c r="H159" s="46"/>
      <c r="I159" s="46"/>
      <c r="J159" s="46"/>
      <c r="K159" s="46"/>
      <c r="L159" s="46"/>
    </row>
    <row r="160" spans="1:15">
      <c r="A160" s="110" t="s">
        <v>210</v>
      </c>
      <c r="B160" s="112" t="s">
        <v>59</v>
      </c>
      <c r="C160" s="167"/>
      <c r="D160" s="168"/>
      <c r="E160" s="112"/>
      <c r="F160" s="112"/>
      <c r="G160" s="112"/>
      <c r="H160" s="108"/>
      <c r="I160" s="108"/>
      <c r="J160" s="108"/>
      <c r="K160" s="108"/>
      <c r="L160" s="108"/>
      <c r="M160" s="107"/>
    </row>
    <row r="161" spans="1:14" ht="99.75" customHeight="1">
      <c r="A161" s="2" t="s">
        <v>34</v>
      </c>
      <c r="B161" s="122" t="s">
        <v>1</v>
      </c>
      <c r="C161" s="2" t="s">
        <v>2</v>
      </c>
      <c r="D161" s="148" t="s">
        <v>11</v>
      </c>
      <c r="E161" s="242" t="s">
        <v>231</v>
      </c>
      <c r="F161" s="2" t="s">
        <v>232</v>
      </c>
      <c r="G161" s="2" t="s">
        <v>233</v>
      </c>
      <c r="H161" s="2" t="s">
        <v>234</v>
      </c>
      <c r="I161" s="2" t="s">
        <v>235</v>
      </c>
      <c r="J161" s="2" t="s">
        <v>236</v>
      </c>
      <c r="K161" s="2" t="s">
        <v>241</v>
      </c>
      <c r="L161" s="2" t="s">
        <v>237</v>
      </c>
      <c r="M161" s="2" t="s">
        <v>240</v>
      </c>
    </row>
    <row r="162" spans="1:14" ht="48">
      <c r="A162" s="23" t="s">
        <v>5</v>
      </c>
      <c r="B162" s="117" t="s">
        <v>60</v>
      </c>
      <c r="C162" s="69" t="s">
        <v>15</v>
      </c>
      <c r="D162" s="55">
        <v>30</v>
      </c>
      <c r="E162" s="44"/>
      <c r="F162" s="158"/>
      <c r="G162" s="44"/>
      <c r="H162" s="42"/>
      <c r="I162" s="42"/>
      <c r="J162" s="42"/>
      <c r="K162" s="42"/>
      <c r="L162" s="42"/>
      <c r="M162" s="42"/>
    </row>
    <row r="163" spans="1:14">
      <c r="A163" s="243" t="s">
        <v>243</v>
      </c>
      <c r="B163" s="243"/>
      <c r="C163" s="243"/>
      <c r="D163" s="243"/>
      <c r="E163" s="243"/>
      <c r="F163" s="243"/>
      <c r="G163" s="42">
        <f>SUM(G162)</f>
        <v>0</v>
      </c>
      <c r="H163" s="42">
        <f t="shared" ref="H163" si="0">SUM(H162)</f>
        <v>0</v>
      </c>
      <c r="I163" s="42">
        <f>SUM(I162)</f>
        <v>0</v>
      </c>
      <c r="J163" s="42"/>
      <c r="K163" s="42"/>
      <c r="L163" s="42"/>
      <c r="M163" s="107"/>
    </row>
    <row r="164" spans="1:14">
      <c r="A164" s="46"/>
      <c r="B164" s="16"/>
      <c r="C164" s="46"/>
      <c r="D164" s="16"/>
      <c r="E164" s="46"/>
      <c r="F164" s="46"/>
      <c r="G164" s="46"/>
      <c r="H164" s="46"/>
      <c r="I164" s="45"/>
      <c r="J164" s="45"/>
      <c r="K164" s="45"/>
      <c r="L164" s="45"/>
    </row>
    <row r="165" spans="1:14">
      <c r="A165" s="19" t="s">
        <v>186</v>
      </c>
      <c r="B165" s="66" t="s">
        <v>62</v>
      </c>
      <c r="C165" s="70"/>
      <c r="D165" s="85"/>
      <c r="E165" s="66"/>
      <c r="F165" s="66"/>
      <c r="G165" s="66"/>
      <c r="H165" s="45"/>
      <c r="I165" s="45"/>
      <c r="J165" s="45"/>
      <c r="K165" s="45"/>
      <c r="L165" s="45"/>
    </row>
    <row r="166" spans="1:14" ht="114.75">
      <c r="A166" s="2" t="s">
        <v>34</v>
      </c>
      <c r="B166" s="122" t="s">
        <v>1</v>
      </c>
      <c r="C166" s="2" t="s">
        <v>2</v>
      </c>
      <c r="D166" s="148" t="s">
        <v>11</v>
      </c>
      <c r="E166" s="242" t="s">
        <v>231</v>
      </c>
      <c r="F166" s="2" t="s">
        <v>232</v>
      </c>
      <c r="G166" s="2" t="s">
        <v>233</v>
      </c>
      <c r="H166" s="2" t="s">
        <v>234</v>
      </c>
      <c r="I166" s="2" t="s">
        <v>235</v>
      </c>
      <c r="J166" s="2" t="s">
        <v>236</v>
      </c>
      <c r="K166" s="2" t="s">
        <v>241</v>
      </c>
      <c r="L166" s="2" t="s">
        <v>237</v>
      </c>
      <c r="M166" s="2" t="s">
        <v>240</v>
      </c>
      <c r="N166" s="166"/>
    </row>
    <row r="167" spans="1:14" ht="93" customHeight="1">
      <c r="A167" s="23" t="s">
        <v>5</v>
      </c>
      <c r="B167" s="105" t="s">
        <v>63</v>
      </c>
      <c r="C167" s="69" t="s">
        <v>15</v>
      </c>
      <c r="D167" s="55">
        <v>30000</v>
      </c>
      <c r="E167" s="44"/>
      <c r="F167" s="158"/>
      <c r="G167" s="44"/>
      <c r="H167" s="42"/>
      <c r="I167" s="42"/>
      <c r="J167" s="42"/>
      <c r="K167" s="42"/>
      <c r="L167" s="42"/>
      <c r="M167" s="54"/>
      <c r="N167" s="17"/>
    </row>
    <row r="168" spans="1:14" ht="107.25" customHeight="1">
      <c r="A168" s="23" t="s">
        <v>7</v>
      </c>
      <c r="B168" s="105" t="s">
        <v>156</v>
      </c>
      <c r="C168" s="69" t="s">
        <v>15</v>
      </c>
      <c r="D168" s="55">
        <v>150</v>
      </c>
      <c r="E168" s="44"/>
      <c r="F168" s="158"/>
      <c r="G168" s="44"/>
      <c r="H168" s="42"/>
      <c r="I168" s="42"/>
      <c r="J168" s="42"/>
      <c r="K168" s="42"/>
      <c r="L168" s="42"/>
      <c r="M168" s="54"/>
    </row>
    <row r="169" spans="1:14">
      <c r="A169" s="243" t="s">
        <v>243</v>
      </c>
      <c r="B169" s="243"/>
      <c r="C169" s="243"/>
      <c r="D169" s="243"/>
      <c r="E169" s="243"/>
      <c r="F169" s="243"/>
      <c r="G169" s="42"/>
      <c r="H169" s="42"/>
      <c r="I169" s="42"/>
      <c r="J169" s="42"/>
      <c r="K169" s="42"/>
      <c r="L169" s="42"/>
      <c r="M169" s="107"/>
    </row>
    <row r="170" spans="1:14">
      <c r="A170" s="45"/>
      <c r="B170" s="16"/>
      <c r="C170" s="46"/>
      <c r="D170" s="16"/>
      <c r="E170" s="46"/>
      <c r="F170" s="46"/>
      <c r="G170" s="46"/>
      <c r="H170" s="46"/>
      <c r="I170" s="45"/>
      <c r="J170" s="45"/>
      <c r="K170" s="45"/>
      <c r="L170" s="45"/>
    </row>
    <row r="171" spans="1:14">
      <c r="A171" s="19" t="s">
        <v>211</v>
      </c>
      <c r="B171" s="95" t="s">
        <v>65</v>
      </c>
      <c r="C171" s="51"/>
      <c r="D171" s="83"/>
      <c r="E171" s="51"/>
      <c r="F171" s="51"/>
      <c r="G171" s="51"/>
      <c r="H171" s="45"/>
      <c r="I171" s="45"/>
      <c r="J171" s="45"/>
      <c r="K171" s="45"/>
      <c r="L171" s="45"/>
    </row>
    <row r="172" spans="1:14" ht="114.75">
      <c r="A172" s="2" t="s">
        <v>34</v>
      </c>
      <c r="B172" s="122" t="s">
        <v>1</v>
      </c>
      <c r="C172" s="2" t="s">
        <v>2</v>
      </c>
      <c r="D172" s="148" t="s">
        <v>11</v>
      </c>
      <c r="E172" s="242" t="s">
        <v>231</v>
      </c>
      <c r="F172" s="2" t="s">
        <v>232</v>
      </c>
      <c r="G172" s="2" t="s">
        <v>233</v>
      </c>
      <c r="H172" s="2" t="s">
        <v>234</v>
      </c>
      <c r="I172" s="2" t="s">
        <v>235</v>
      </c>
      <c r="J172" s="2" t="s">
        <v>236</v>
      </c>
      <c r="K172" s="2" t="s">
        <v>241</v>
      </c>
      <c r="L172" s="2" t="s">
        <v>237</v>
      </c>
      <c r="M172" s="2" t="s">
        <v>240</v>
      </c>
    </row>
    <row r="173" spans="1:14" ht="48">
      <c r="A173" s="56" t="s">
        <v>5</v>
      </c>
      <c r="B173" s="109" t="s">
        <v>66</v>
      </c>
      <c r="C173" s="96" t="s">
        <v>6</v>
      </c>
      <c r="D173" s="97">
        <v>35</v>
      </c>
      <c r="E173" s="98"/>
      <c r="F173" s="158"/>
      <c r="G173" s="44"/>
      <c r="H173" s="42"/>
      <c r="I173" s="42"/>
      <c r="J173" s="42"/>
      <c r="K173" s="42"/>
      <c r="L173" s="42"/>
      <c r="M173" s="54"/>
    </row>
    <row r="174" spans="1:14" ht="48">
      <c r="A174" s="56" t="s">
        <v>7</v>
      </c>
      <c r="B174" s="109" t="s">
        <v>67</v>
      </c>
      <c r="C174" s="96" t="s">
        <v>6</v>
      </c>
      <c r="D174" s="97">
        <v>20</v>
      </c>
      <c r="E174" s="98"/>
      <c r="F174" s="158"/>
      <c r="G174" s="44"/>
      <c r="H174" s="42"/>
      <c r="I174" s="42"/>
      <c r="J174" s="42"/>
      <c r="K174" s="42"/>
      <c r="L174" s="42"/>
      <c r="M174" s="54"/>
    </row>
    <row r="175" spans="1:14">
      <c r="A175" s="243" t="s">
        <v>243</v>
      </c>
      <c r="B175" s="243"/>
      <c r="C175" s="243"/>
      <c r="D175" s="243"/>
      <c r="E175" s="243"/>
      <c r="F175" s="243"/>
      <c r="G175" s="44"/>
      <c r="H175" s="44"/>
      <c r="I175" s="44"/>
      <c r="J175" s="44"/>
      <c r="K175" s="44"/>
      <c r="L175" s="44"/>
      <c r="M175" s="107"/>
    </row>
    <row r="176" spans="1:14">
      <c r="A176" s="45"/>
      <c r="B176" s="17"/>
      <c r="C176" s="45"/>
      <c r="D176" s="17"/>
      <c r="E176" s="45"/>
      <c r="F176" s="45"/>
      <c r="G176" s="45"/>
      <c r="H176" s="45"/>
      <c r="I176" s="45"/>
      <c r="J176" s="45"/>
      <c r="K176" s="45"/>
      <c r="L176" s="45"/>
    </row>
    <row r="177" spans="1:16">
      <c r="A177" s="19" t="s">
        <v>212</v>
      </c>
      <c r="B177" s="83" t="s">
        <v>68</v>
      </c>
      <c r="C177" s="66"/>
      <c r="D177" s="79"/>
      <c r="E177" s="66"/>
      <c r="F177" s="66"/>
      <c r="G177" s="66"/>
      <c r="H177" s="46"/>
      <c r="I177" s="46"/>
      <c r="J177" s="46"/>
      <c r="K177" s="46"/>
      <c r="L177" s="46"/>
    </row>
    <row r="178" spans="1:16" ht="114.75">
      <c r="A178" s="2" t="s">
        <v>34</v>
      </c>
      <c r="B178" s="122" t="s">
        <v>1</v>
      </c>
      <c r="C178" s="2" t="s">
        <v>2</v>
      </c>
      <c r="D178" s="148" t="s">
        <v>11</v>
      </c>
      <c r="E178" s="242" t="s">
        <v>231</v>
      </c>
      <c r="F178" s="2" t="s">
        <v>232</v>
      </c>
      <c r="G178" s="2" t="s">
        <v>233</v>
      </c>
      <c r="H178" s="2" t="s">
        <v>234</v>
      </c>
      <c r="I178" s="2" t="s">
        <v>235</v>
      </c>
      <c r="J178" s="2" t="s">
        <v>236</v>
      </c>
      <c r="K178" s="2" t="s">
        <v>241</v>
      </c>
      <c r="L178" s="2" t="s">
        <v>237</v>
      </c>
      <c r="M178" s="2" t="s">
        <v>240</v>
      </c>
    </row>
    <row r="179" spans="1:16" ht="69" customHeight="1">
      <c r="A179" s="23" t="s">
        <v>5</v>
      </c>
      <c r="B179" s="169" t="s">
        <v>113</v>
      </c>
      <c r="C179" s="96" t="s">
        <v>15</v>
      </c>
      <c r="D179" s="97">
        <v>30</v>
      </c>
      <c r="E179" s="98"/>
      <c r="F179" s="158"/>
      <c r="G179" s="44"/>
      <c r="H179" s="42"/>
      <c r="I179" s="42"/>
      <c r="J179" s="42"/>
      <c r="K179" s="42"/>
      <c r="L179" s="42"/>
      <c r="M179" s="54"/>
    </row>
    <row r="180" spans="1:16" ht="70.150000000000006" customHeight="1">
      <c r="A180" s="23" t="s">
        <v>7</v>
      </c>
      <c r="B180" s="106" t="s">
        <v>158</v>
      </c>
      <c r="C180" s="96" t="s">
        <v>15</v>
      </c>
      <c r="D180" s="97">
        <v>700</v>
      </c>
      <c r="E180" s="98"/>
      <c r="F180" s="158"/>
      <c r="G180" s="44"/>
      <c r="H180" s="42"/>
      <c r="I180" s="42"/>
      <c r="J180" s="42"/>
      <c r="K180" s="42"/>
      <c r="L180" s="42"/>
      <c r="M180" s="54"/>
    </row>
    <row r="181" spans="1:16" ht="60">
      <c r="A181" s="23" t="s">
        <v>9</v>
      </c>
      <c r="B181" s="106" t="s">
        <v>159</v>
      </c>
      <c r="C181" s="96" t="s">
        <v>15</v>
      </c>
      <c r="D181" s="97">
        <v>300</v>
      </c>
      <c r="E181" s="98"/>
      <c r="F181" s="158"/>
      <c r="G181" s="44"/>
      <c r="H181" s="42"/>
      <c r="I181" s="42"/>
      <c r="J181" s="42"/>
      <c r="K181" s="42"/>
      <c r="L181" s="42"/>
      <c r="M181" s="54"/>
    </row>
    <row r="182" spans="1:16">
      <c r="A182" s="243" t="s">
        <v>243</v>
      </c>
      <c r="B182" s="243"/>
      <c r="C182" s="243"/>
      <c r="D182" s="243"/>
      <c r="E182" s="243"/>
      <c r="F182" s="243"/>
      <c r="G182" s="31"/>
      <c r="H182" s="31"/>
      <c r="I182" s="31"/>
      <c r="J182" s="31"/>
      <c r="K182" s="31"/>
      <c r="L182" s="31"/>
      <c r="M182" s="107"/>
    </row>
    <row r="183" spans="1:16">
      <c r="A183" s="86"/>
      <c r="B183" s="86"/>
      <c r="C183" s="86"/>
      <c r="D183" s="86"/>
      <c r="E183" s="86"/>
      <c r="F183" s="86"/>
      <c r="G183" s="87"/>
      <c r="H183" s="46"/>
      <c r="I183" s="46"/>
      <c r="J183" s="46"/>
      <c r="K183" s="46"/>
      <c r="L183" s="46"/>
    </row>
    <row r="184" spans="1:16">
      <c r="A184" s="19" t="s">
        <v>187</v>
      </c>
      <c r="B184" s="170" t="s">
        <v>157</v>
      </c>
      <c r="C184" s="70"/>
      <c r="D184" s="85"/>
      <c r="E184" s="66"/>
      <c r="F184" s="66"/>
      <c r="G184" s="45"/>
      <c r="H184" s="46"/>
      <c r="I184" s="46"/>
      <c r="J184" s="46"/>
      <c r="K184" s="46"/>
      <c r="L184" s="46"/>
    </row>
    <row r="185" spans="1:16" ht="104.25" customHeight="1">
      <c r="A185" s="2" t="s">
        <v>34</v>
      </c>
      <c r="B185" s="122" t="s">
        <v>1</v>
      </c>
      <c r="C185" s="2" t="s">
        <v>2</v>
      </c>
      <c r="D185" s="148" t="s">
        <v>11</v>
      </c>
      <c r="E185" s="242" t="s">
        <v>231</v>
      </c>
      <c r="F185" s="2" t="s">
        <v>232</v>
      </c>
      <c r="G185" s="2" t="s">
        <v>233</v>
      </c>
      <c r="H185" s="2" t="s">
        <v>234</v>
      </c>
      <c r="I185" s="2" t="s">
        <v>235</v>
      </c>
      <c r="J185" s="2" t="s">
        <v>236</v>
      </c>
      <c r="K185" s="2" t="s">
        <v>241</v>
      </c>
      <c r="L185" s="2" t="s">
        <v>237</v>
      </c>
      <c r="M185" s="2" t="s">
        <v>240</v>
      </c>
    </row>
    <row r="186" spans="1:16" ht="75" customHeight="1">
      <c r="A186" s="69" t="s">
        <v>5</v>
      </c>
      <c r="B186" s="116" t="s">
        <v>160</v>
      </c>
      <c r="C186" s="69" t="s">
        <v>6</v>
      </c>
      <c r="D186" s="171">
        <v>1200</v>
      </c>
      <c r="E186" s="31"/>
      <c r="F186" s="158"/>
      <c r="G186" s="44"/>
      <c r="H186" s="42"/>
      <c r="I186" s="42"/>
      <c r="J186" s="42"/>
      <c r="K186" s="42"/>
      <c r="L186" s="42"/>
      <c r="M186" s="54"/>
    </row>
    <row r="187" spans="1:16">
      <c r="A187" s="243" t="s">
        <v>248</v>
      </c>
      <c r="B187" s="243"/>
      <c r="C187" s="243"/>
      <c r="D187" s="243"/>
      <c r="E187" s="243"/>
      <c r="F187" s="243"/>
      <c r="G187" s="44"/>
      <c r="H187" s="44"/>
      <c r="I187" s="44"/>
      <c r="J187" s="44"/>
      <c r="K187" s="44"/>
      <c r="L187" s="44"/>
      <c r="M187" s="107"/>
    </row>
    <row r="188" spans="1:16">
      <c r="A188" s="86"/>
      <c r="B188" s="86"/>
      <c r="C188" s="86"/>
      <c r="D188" s="86"/>
      <c r="E188" s="86"/>
      <c r="F188" s="86"/>
      <c r="G188" s="87"/>
      <c r="H188" s="46"/>
      <c r="I188" s="46"/>
      <c r="J188" s="46"/>
      <c r="K188" s="46"/>
      <c r="L188" s="46"/>
    </row>
    <row r="189" spans="1:16">
      <c r="A189" s="19" t="s">
        <v>188</v>
      </c>
      <c r="B189" s="66" t="s">
        <v>70</v>
      </c>
      <c r="C189" s="70"/>
      <c r="D189" s="85"/>
      <c r="E189" s="66"/>
      <c r="F189" s="66"/>
      <c r="G189" s="45"/>
      <c r="H189" s="45"/>
      <c r="I189" s="45"/>
      <c r="J189" s="45"/>
      <c r="K189" s="45"/>
      <c r="L189" s="45"/>
    </row>
    <row r="190" spans="1:16" ht="114.75">
      <c r="A190" s="2" t="s">
        <v>34</v>
      </c>
      <c r="B190" s="122" t="s">
        <v>1</v>
      </c>
      <c r="C190" s="2" t="s">
        <v>2</v>
      </c>
      <c r="D190" s="148" t="s">
        <v>11</v>
      </c>
      <c r="E190" s="242" t="s">
        <v>231</v>
      </c>
      <c r="F190" s="2" t="s">
        <v>232</v>
      </c>
      <c r="G190" s="2" t="s">
        <v>233</v>
      </c>
      <c r="H190" s="2" t="s">
        <v>234</v>
      </c>
      <c r="I190" s="2" t="s">
        <v>235</v>
      </c>
      <c r="J190" s="2" t="s">
        <v>236</v>
      </c>
      <c r="K190" s="2" t="s">
        <v>241</v>
      </c>
      <c r="L190" s="2" t="s">
        <v>237</v>
      </c>
      <c r="M190" s="2" t="s">
        <v>240</v>
      </c>
      <c r="N190" s="151"/>
      <c r="O190" s="175"/>
      <c r="P190" s="220"/>
    </row>
    <row r="191" spans="1:16" ht="138" customHeight="1">
      <c r="A191" s="56" t="s">
        <v>5</v>
      </c>
      <c r="B191" s="116" t="s">
        <v>166</v>
      </c>
      <c r="C191" s="69" t="s">
        <v>15</v>
      </c>
      <c r="D191" s="55">
        <v>260</v>
      </c>
      <c r="E191" s="44"/>
      <c r="F191" s="158"/>
      <c r="G191" s="44"/>
      <c r="H191" s="42"/>
      <c r="I191" s="42"/>
      <c r="J191" s="42"/>
      <c r="K191" s="42"/>
      <c r="L191" s="42"/>
      <c r="M191" s="213"/>
      <c r="N191" s="239"/>
      <c r="O191" s="220"/>
      <c r="P191" s="220"/>
    </row>
    <row r="192" spans="1:16" ht="57" customHeight="1">
      <c r="A192" s="56" t="s">
        <v>7</v>
      </c>
      <c r="B192" s="173" t="s">
        <v>161</v>
      </c>
      <c r="C192" s="23" t="s">
        <v>15</v>
      </c>
      <c r="D192" s="23">
        <v>120</v>
      </c>
      <c r="E192" s="44"/>
      <c r="F192" s="158"/>
      <c r="G192" s="44"/>
      <c r="H192" s="42"/>
      <c r="I192" s="42"/>
      <c r="J192" s="42"/>
      <c r="K192" s="42"/>
      <c r="L192" s="42"/>
      <c r="M192" s="213"/>
      <c r="N192" s="5"/>
    </row>
    <row r="193" spans="1:14">
      <c r="A193" s="243" t="s">
        <v>243</v>
      </c>
      <c r="B193" s="243"/>
      <c r="C193" s="243"/>
      <c r="D193" s="243"/>
      <c r="E193" s="243"/>
      <c r="F193" s="243"/>
      <c r="G193" s="42"/>
      <c r="H193" s="42"/>
      <c r="I193" s="42"/>
      <c r="J193" s="42"/>
      <c r="K193" s="42"/>
      <c r="L193" s="42"/>
      <c r="M193" s="107"/>
    </row>
    <row r="194" spans="1:14" ht="60.6" customHeight="1">
      <c r="A194" s="46"/>
      <c r="B194" s="16" t="s">
        <v>167</v>
      </c>
      <c r="C194" s="46"/>
      <c r="D194" s="16"/>
      <c r="E194" s="46"/>
      <c r="F194" s="46"/>
      <c r="G194" s="46"/>
      <c r="H194" s="46"/>
      <c r="I194" s="45"/>
      <c r="J194" s="45"/>
      <c r="K194" s="45"/>
      <c r="L194" s="45"/>
    </row>
    <row r="195" spans="1:14">
      <c r="A195" s="86"/>
      <c r="B195" s="86"/>
      <c r="C195" s="86"/>
      <c r="D195" s="86"/>
      <c r="E195" s="86"/>
      <c r="F195" s="86"/>
      <c r="G195" s="87"/>
      <c r="H195" s="45"/>
      <c r="I195" s="45"/>
      <c r="J195" s="45"/>
      <c r="K195" s="45"/>
      <c r="L195" s="45"/>
    </row>
    <row r="196" spans="1:14">
      <c r="A196" s="19" t="s">
        <v>189</v>
      </c>
      <c r="B196" s="66" t="s">
        <v>72</v>
      </c>
      <c r="C196" s="70"/>
      <c r="D196" s="85"/>
      <c r="E196" s="66"/>
      <c r="F196" s="66"/>
      <c r="G196" s="66"/>
      <c r="H196" s="46"/>
      <c r="I196" s="45"/>
      <c r="J196" s="45"/>
      <c r="K196" s="45"/>
      <c r="L196" s="45"/>
    </row>
    <row r="197" spans="1:14" ht="114.75">
      <c r="A197" s="2" t="s">
        <v>34</v>
      </c>
      <c r="B197" s="122" t="s">
        <v>1</v>
      </c>
      <c r="C197" s="2" t="s">
        <v>2</v>
      </c>
      <c r="D197" s="148" t="s">
        <v>11</v>
      </c>
      <c r="E197" s="242" t="s">
        <v>231</v>
      </c>
      <c r="F197" s="2" t="s">
        <v>232</v>
      </c>
      <c r="G197" s="2" t="s">
        <v>233</v>
      </c>
      <c r="H197" s="2" t="s">
        <v>234</v>
      </c>
      <c r="I197" s="2" t="s">
        <v>235</v>
      </c>
      <c r="J197" s="2" t="s">
        <v>236</v>
      </c>
      <c r="K197" s="2" t="s">
        <v>241</v>
      </c>
      <c r="L197" s="2" t="s">
        <v>237</v>
      </c>
      <c r="M197" s="2" t="s">
        <v>240</v>
      </c>
    </row>
    <row r="198" spans="1:14" ht="65.45" customHeight="1">
      <c r="A198" s="69">
        <v>6.6666666666666598E+304</v>
      </c>
      <c r="B198" s="115" t="s">
        <v>114</v>
      </c>
      <c r="C198" s="69" t="s">
        <v>15</v>
      </c>
      <c r="D198" s="55">
        <v>180</v>
      </c>
      <c r="E198" s="44"/>
      <c r="F198" s="158"/>
      <c r="G198" s="44"/>
      <c r="H198" s="42"/>
      <c r="I198" s="42"/>
      <c r="J198" s="42"/>
      <c r="K198" s="42"/>
      <c r="L198" s="42"/>
      <c r="M198" s="213"/>
      <c r="N198" s="215"/>
    </row>
    <row r="199" spans="1:14" ht="96.6" customHeight="1">
      <c r="A199" s="69" t="s">
        <v>7</v>
      </c>
      <c r="B199" s="115" t="s">
        <v>164</v>
      </c>
      <c r="C199" s="36" t="s">
        <v>15</v>
      </c>
      <c r="D199" s="37">
        <v>5000</v>
      </c>
      <c r="E199" s="38"/>
      <c r="F199" s="158"/>
      <c r="G199" s="44"/>
      <c r="H199" s="42"/>
      <c r="I199" s="42"/>
      <c r="J199" s="42"/>
      <c r="K199" s="42"/>
      <c r="L199" s="42"/>
      <c r="M199" s="213"/>
      <c r="N199" s="220"/>
    </row>
    <row r="200" spans="1:14" ht="73.900000000000006" customHeight="1">
      <c r="A200" s="69" t="s">
        <v>9</v>
      </c>
      <c r="B200" s="35" t="s">
        <v>73</v>
      </c>
      <c r="C200" s="36" t="s">
        <v>15</v>
      </c>
      <c r="D200" s="37">
        <v>9000</v>
      </c>
      <c r="E200" s="38"/>
      <c r="F200" s="158"/>
      <c r="G200" s="44"/>
      <c r="H200" s="42"/>
      <c r="I200" s="42"/>
      <c r="J200" s="42"/>
      <c r="K200" s="42"/>
      <c r="L200" s="42"/>
      <c r="M200" s="213"/>
      <c r="N200" s="151"/>
    </row>
    <row r="201" spans="1:14">
      <c r="A201" s="243" t="s">
        <v>243</v>
      </c>
      <c r="B201" s="243"/>
      <c r="C201" s="243"/>
      <c r="D201" s="243"/>
      <c r="E201" s="243"/>
      <c r="F201" s="243"/>
      <c r="G201" s="44"/>
      <c r="H201" s="44"/>
      <c r="I201" s="44"/>
      <c r="J201" s="44"/>
      <c r="K201" s="44"/>
      <c r="L201" s="44"/>
      <c r="M201" s="107"/>
    </row>
    <row r="202" spans="1:14">
      <c r="A202" s="45"/>
      <c r="B202" s="17"/>
      <c r="C202" s="45"/>
      <c r="D202" s="17"/>
      <c r="E202" s="45"/>
      <c r="F202" s="45"/>
      <c r="G202" s="45"/>
      <c r="H202" s="45"/>
      <c r="I202" s="45"/>
      <c r="J202" s="45"/>
      <c r="K202" s="45"/>
      <c r="L202" s="45"/>
    </row>
    <row r="203" spans="1:14">
      <c r="A203" s="19" t="s">
        <v>190</v>
      </c>
      <c r="B203" s="91" t="s">
        <v>74</v>
      </c>
      <c r="C203" s="45"/>
      <c r="D203" s="17"/>
      <c r="E203" s="45"/>
      <c r="F203" s="45"/>
      <c r="G203" s="45"/>
      <c r="H203" s="45"/>
      <c r="I203" s="45"/>
      <c r="J203" s="45"/>
      <c r="K203" s="45"/>
      <c r="L203" s="45"/>
    </row>
    <row r="204" spans="1:14" ht="114.75">
      <c r="A204" s="2" t="s">
        <v>34</v>
      </c>
      <c r="B204" s="122" t="s">
        <v>1</v>
      </c>
      <c r="C204" s="2" t="s">
        <v>2</v>
      </c>
      <c r="D204" s="148" t="s">
        <v>11</v>
      </c>
      <c r="E204" s="242" t="s">
        <v>231</v>
      </c>
      <c r="F204" s="2" t="s">
        <v>232</v>
      </c>
      <c r="G204" s="2" t="s">
        <v>233</v>
      </c>
      <c r="H204" s="2" t="s">
        <v>234</v>
      </c>
      <c r="I204" s="2" t="s">
        <v>235</v>
      </c>
      <c r="J204" s="2" t="s">
        <v>236</v>
      </c>
      <c r="K204" s="2" t="s">
        <v>241</v>
      </c>
      <c r="L204" s="2" t="s">
        <v>237</v>
      </c>
      <c r="M204" s="2" t="s">
        <v>240</v>
      </c>
    </row>
    <row r="205" spans="1:14" ht="27" customHeight="1">
      <c r="A205" s="54" t="s">
        <v>5</v>
      </c>
      <c r="B205" s="116" t="s">
        <v>75</v>
      </c>
      <c r="C205" s="56" t="s">
        <v>15</v>
      </c>
      <c r="D205" s="56">
        <v>550</v>
      </c>
      <c r="E205" s="57"/>
      <c r="F205" s="158"/>
      <c r="G205" s="44"/>
      <c r="H205" s="42"/>
      <c r="I205" s="42"/>
      <c r="J205" s="42"/>
      <c r="K205" s="42"/>
      <c r="L205" s="42"/>
      <c r="M205" s="213"/>
    </row>
    <row r="206" spans="1:14" ht="36.6" customHeight="1">
      <c r="A206" s="54" t="s">
        <v>7</v>
      </c>
      <c r="B206" s="169" t="s">
        <v>163</v>
      </c>
      <c r="C206" s="56" t="s">
        <v>15</v>
      </c>
      <c r="D206" s="56">
        <v>500</v>
      </c>
      <c r="E206" s="57"/>
      <c r="F206" s="158"/>
      <c r="G206" s="44"/>
      <c r="H206" s="42"/>
      <c r="I206" s="42"/>
      <c r="J206" s="42"/>
      <c r="K206" s="42"/>
      <c r="L206" s="42"/>
      <c r="M206" s="213"/>
    </row>
    <row r="207" spans="1:14">
      <c r="A207" s="243" t="s">
        <v>243</v>
      </c>
      <c r="B207" s="243"/>
      <c r="C207" s="243"/>
      <c r="D207" s="243"/>
      <c r="E207" s="243"/>
      <c r="F207" s="243"/>
      <c r="G207" s="100"/>
      <c r="H207" s="100"/>
      <c r="I207" s="100"/>
      <c r="J207" s="100"/>
      <c r="K207" s="100"/>
      <c r="L207" s="100"/>
      <c r="M207" s="107"/>
    </row>
    <row r="208" spans="1:14">
      <c r="A208" s="45"/>
      <c r="B208" s="17"/>
      <c r="C208" s="45"/>
      <c r="D208" s="17"/>
      <c r="E208" s="45"/>
      <c r="F208" s="45"/>
      <c r="G208" s="45"/>
      <c r="H208" s="45"/>
      <c r="I208" s="45"/>
      <c r="J208" s="45"/>
      <c r="K208" s="45"/>
      <c r="L208" s="45"/>
    </row>
    <row r="209" spans="1:14">
      <c r="A209" s="19" t="s">
        <v>69</v>
      </c>
      <c r="B209" s="66" t="s">
        <v>87</v>
      </c>
      <c r="C209" s="70"/>
      <c r="D209" s="85"/>
      <c r="E209" s="66"/>
      <c r="F209" s="66"/>
      <c r="G209" s="66"/>
      <c r="H209" s="45"/>
      <c r="I209" s="45"/>
      <c r="J209" s="45"/>
      <c r="K209" s="45"/>
      <c r="L209" s="45"/>
    </row>
    <row r="210" spans="1:14" ht="114.75">
      <c r="A210" s="2" t="s">
        <v>34</v>
      </c>
      <c r="B210" s="122" t="s">
        <v>1</v>
      </c>
      <c r="C210" s="2" t="s">
        <v>2</v>
      </c>
      <c r="D210" s="148" t="s">
        <v>11</v>
      </c>
      <c r="E210" s="242" t="s">
        <v>231</v>
      </c>
      <c r="F210" s="2" t="s">
        <v>232</v>
      </c>
      <c r="G210" s="2" t="s">
        <v>233</v>
      </c>
      <c r="H210" s="2" t="s">
        <v>234</v>
      </c>
      <c r="I210" s="2" t="s">
        <v>235</v>
      </c>
      <c r="J210" s="2" t="s">
        <v>236</v>
      </c>
      <c r="K210" s="2" t="s">
        <v>241</v>
      </c>
      <c r="L210" s="2" t="s">
        <v>237</v>
      </c>
      <c r="M210" s="2" t="s">
        <v>240</v>
      </c>
      <c r="N210" s="17"/>
    </row>
    <row r="211" spans="1:14" ht="60">
      <c r="A211" s="23" t="s">
        <v>5</v>
      </c>
      <c r="B211" s="180" t="s">
        <v>88</v>
      </c>
      <c r="C211" s="56" t="s">
        <v>15</v>
      </c>
      <c r="D211" s="56">
        <v>400</v>
      </c>
      <c r="E211" s="57"/>
      <c r="F211" s="158"/>
      <c r="G211" s="44"/>
      <c r="H211" s="42"/>
      <c r="I211" s="42"/>
      <c r="J211" s="42"/>
      <c r="K211" s="42"/>
      <c r="L211" s="42"/>
      <c r="M211" s="213"/>
    </row>
    <row r="212" spans="1:14" ht="60">
      <c r="A212" s="23" t="s">
        <v>7</v>
      </c>
      <c r="B212" s="180" t="s">
        <v>89</v>
      </c>
      <c r="C212" s="56" t="s">
        <v>15</v>
      </c>
      <c r="D212" s="56">
        <v>100</v>
      </c>
      <c r="E212" s="57"/>
      <c r="F212" s="158"/>
      <c r="G212" s="44"/>
      <c r="H212" s="42"/>
      <c r="I212" s="42"/>
      <c r="J212" s="42"/>
      <c r="K212" s="42"/>
      <c r="L212" s="42"/>
      <c r="M212" s="213"/>
      <c r="N212" s="45"/>
    </row>
    <row r="213" spans="1:14">
      <c r="A213" s="243" t="s">
        <v>243</v>
      </c>
      <c r="B213" s="243"/>
      <c r="C213" s="243"/>
      <c r="D213" s="243"/>
      <c r="E213" s="243"/>
      <c r="F213" s="243"/>
      <c r="G213" s="100"/>
      <c r="H213" s="100"/>
      <c r="I213" s="100"/>
      <c r="J213" s="100"/>
      <c r="K213" s="100"/>
      <c r="L213" s="100"/>
      <c r="M213" s="107"/>
    </row>
    <row r="214" spans="1:14">
      <c r="A214" s="46"/>
      <c r="B214" s="16"/>
      <c r="C214" s="46"/>
      <c r="D214" s="16"/>
      <c r="E214" s="46"/>
      <c r="F214" s="46"/>
      <c r="G214" s="46"/>
      <c r="H214" s="61"/>
      <c r="I214" s="46"/>
      <c r="J214" s="46"/>
      <c r="K214" s="46"/>
      <c r="L214" s="46"/>
      <c r="M214" s="3"/>
      <c r="N214" s="3"/>
    </row>
    <row r="215" spans="1:14">
      <c r="A215" s="226" t="s">
        <v>213</v>
      </c>
      <c r="B215" s="227" t="s">
        <v>168</v>
      </c>
      <c r="C215" s="228"/>
      <c r="D215" s="229"/>
      <c r="E215" s="227"/>
      <c r="F215" s="227"/>
      <c r="G215" s="227"/>
      <c r="H215" s="46"/>
      <c r="I215" s="46"/>
      <c r="J215" s="46"/>
      <c r="K215" s="46"/>
      <c r="L215" s="46"/>
      <c r="M215" s="3"/>
      <c r="N215" s="3"/>
    </row>
    <row r="216" spans="1:14" ht="114.75">
      <c r="A216" s="2" t="s">
        <v>34</v>
      </c>
      <c r="B216" s="122" t="s">
        <v>1</v>
      </c>
      <c r="C216" s="2" t="s">
        <v>2</v>
      </c>
      <c r="D216" s="148" t="s">
        <v>11</v>
      </c>
      <c r="E216" s="242" t="s">
        <v>231</v>
      </c>
      <c r="F216" s="2" t="s">
        <v>232</v>
      </c>
      <c r="G216" s="2" t="s">
        <v>233</v>
      </c>
      <c r="H216" s="2" t="s">
        <v>234</v>
      </c>
      <c r="I216" s="2" t="s">
        <v>235</v>
      </c>
      <c r="J216" s="2" t="s">
        <v>236</v>
      </c>
      <c r="K216" s="2" t="s">
        <v>241</v>
      </c>
      <c r="L216" s="2" t="s">
        <v>237</v>
      </c>
      <c r="M216" s="2" t="s">
        <v>240</v>
      </c>
      <c r="N216" s="230"/>
    </row>
    <row r="217" spans="1:14" ht="62.45" customHeight="1">
      <c r="A217" s="23" t="s">
        <v>5</v>
      </c>
      <c r="B217" s="177" t="s">
        <v>169</v>
      </c>
      <c r="C217" s="56" t="s">
        <v>15</v>
      </c>
      <c r="D217" s="56">
        <v>36</v>
      </c>
      <c r="E217" s="57"/>
      <c r="F217" s="158"/>
      <c r="G217" s="44"/>
      <c r="H217" s="42"/>
      <c r="I217" s="42"/>
      <c r="J217" s="42"/>
      <c r="K217" s="42"/>
      <c r="L217" s="42"/>
      <c r="M217" s="213"/>
      <c r="N217" s="231"/>
    </row>
    <row r="218" spans="1:14">
      <c r="A218" s="243" t="s">
        <v>243</v>
      </c>
      <c r="B218" s="243"/>
      <c r="C218" s="243"/>
      <c r="D218" s="243"/>
      <c r="E218" s="243"/>
      <c r="F218" s="243"/>
      <c r="G218" s="42"/>
      <c r="H218" s="42"/>
      <c r="I218" s="42"/>
      <c r="J218" s="42"/>
      <c r="K218" s="42"/>
      <c r="L218" s="42"/>
      <c r="M218" s="107"/>
    </row>
    <row r="219" spans="1:14">
      <c r="A219" s="46"/>
      <c r="B219" s="16"/>
      <c r="C219" s="46"/>
      <c r="D219" s="16"/>
      <c r="E219" s="46"/>
      <c r="F219" s="46"/>
      <c r="G219" s="46"/>
      <c r="H219" s="46"/>
      <c r="I219" s="46"/>
      <c r="J219" s="46"/>
      <c r="K219" s="46"/>
      <c r="L219" s="46"/>
      <c r="M219" s="3"/>
    </row>
    <row r="220" spans="1:14">
      <c r="A220" s="226" t="s">
        <v>214</v>
      </c>
      <c r="B220" s="227" t="s">
        <v>171</v>
      </c>
      <c r="C220" s="228"/>
      <c r="D220" s="229"/>
      <c r="E220" s="227"/>
      <c r="F220" s="227"/>
      <c r="G220" s="227"/>
      <c r="H220" s="46"/>
      <c r="I220" s="46"/>
      <c r="J220" s="46"/>
      <c r="K220" s="46"/>
      <c r="L220" s="46"/>
      <c r="M220" s="3"/>
    </row>
    <row r="221" spans="1:14" ht="114.75">
      <c r="A221" s="2" t="s">
        <v>34</v>
      </c>
      <c r="B221" s="122" t="s">
        <v>1</v>
      </c>
      <c r="C221" s="2" t="s">
        <v>2</v>
      </c>
      <c r="D221" s="148" t="s">
        <v>11</v>
      </c>
      <c r="E221" s="242" t="s">
        <v>231</v>
      </c>
      <c r="F221" s="2" t="s">
        <v>232</v>
      </c>
      <c r="G221" s="2" t="s">
        <v>233</v>
      </c>
      <c r="H221" s="2" t="s">
        <v>234</v>
      </c>
      <c r="I221" s="2" t="s">
        <v>235</v>
      </c>
      <c r="J221" s="2" t="s">
        <v>236</v>
      </c>
      <c r="K221" s="2" t="s">
        <v>241</v>
      </c>
      <c r="L221" s="2" t="s">
        <v>237</v>
      </c>
      <c r="M221" s="2" t="s">
        <v>240</v>
      </c>
    </row>
    <row r="222" spans="1:14" ht="48">
      <c r="A222" s="23" t="s">
        <v>5</v>
      </c>
      <c r="B222" s="177" t="s">
        <v>203</v>
      </c>
      <c r="C222" s="69" t="s">
        <v>6</v>
      </c>
      <c r="D222" s="55">
        <v>3000</v>
      </c>
      <c r="E222" s="44"/>
      <c r="F222" s="158"/>
      <c r="G222" s="44"/>
      <c r="H222" s="42"/>
      <c r="I222" s="42"/>
      <c r="J222" s="42"/>
      <c r="K222" s="42"/>
      <c r="L222" s="42"/>
      <c r="M222" s="42"/>
      <c r="N222" s="247"/>
    </row>
    <row r="223" spans="1:14" ht="48">
      <c r="A223" s="23" t="s">
        <v>7</v>
      </c>
      <c r="B223" s="177" t="s">
        <v>204</v>
      </c>
      <c r="C223" s="69" t="s">
        <v>6</v>
      </c>
      <c r="D223" s="55">
        <v>100</v>
      </c>
      <c r="E223" s="44"/>
      <c r="F223" s="158"/>
      <c r="G223" s="44"/>
      <c r="H223" s="42"/>
      <c r="I223" s="42"/>
      <c r="J223" s="42"/>
      <c r="K223" s="42"/>
      <c r="L223" s="42"/>
      <c r="M223" s="42"/>
      <c r="N223" s="247"/>
    </row>
    <row r="224" spans="1:14">
      <c r="A224" s="243" t="s">
        <v>243</v>
      </c>
      <c r="B224" s="243"/>
      <c r="C224" s="243"/>
      <c r="D224" s="243"/>
      <c r="E224" s="243"/>
      <c r="F224" s="243"/>
      <c r="G224" s="42"/>
      <c r="H224" s="42"/>
      <c r="I224" s="42"/>
      <c r="J224" s="42"/>
      <c r="K224" s="42"/>
      <c r="L224" s="42"/>
      <c r="M224" s="107"/>
    </row>
    <row r="225" spans="1:14">
      <c r="A225" s="45"/>
      <c r="B225" s="17"/>
      <c r="C225" s="45"/>
      <c r="D225" s="17"/>
      <c r="E225" s="45"/>
      <c r="F225" s="45"/>
      <c r="G225" s="45"/>
      <c r="H225" s="45"/>
      <c r="I225" s="45"/>
      <c r="J225" s="45"/>
      <c r="K225" s="45"/>
      <c r="L225" s="45"/>
    </row>
    <row r="226" spans="1:14">
      <c r="A226" s="217" t="s">
        <v>224</v>
      </c>
      <c r="B226" s="218" t="s">
        <v>225</v>
      </c>
      <c r="C226" s="219"/>
      <c r="D226" s="219"/>
      <c r="E226" s="220"/>
      <c r="F226" s="220"/>
      <c r="G226" s="221"/>
      <c r="H226" s="221"/>
      <c r="I226" s="221"/>
      <c r="J226" s="221"/>
      <c r="K226" s="221"/>
      <c r="L226" s="221"/>
      <c r="M226" s="221"/>
      <c r="N226" s="147"/>
    </row>
    <row r="227" spans="1:14" ht="84">
      <c r="A227" s="69" t="s">
        <v>34</v>
      </c>
      <c r="B227" s="222" t="s">
        <v>1</v>
      </c>
      <c r="C227" s="12" t="s">
        <v>2</v>
      </c>
      <c r="D227" s="12" t="s">
        <v>3</v>
      </c>
      <c r="E227" s="12" t="s">
        <v>231</v>
      </c>
      <c r="F227" s="12" t="s">
        <v>232</v>
      </c>
      <c r="G227" s="12" t="s">
        <v>233</v>
      </c>
      <c r="H227" s="12" t="s">
        <v>234</v>
      </c>
      <c r="I227" s="12" t="s">
        <v>235</v>
      </c>
      <c r="J227" s="12" t="s">
        <v>236</v>
      </c>
      <c r="K227" s="12" t="s">
        <v>241</v>
      </c>
      <c r="L227" s="12" t="s">
        <v>237</v>
      </c>
      <c r="M227" s="12" t="s">
        <v>240</v>
      </c>
      <c r="N227" s="223"/>
    </row>
    <row r="228" spans="1:14" ht="36">
      <c r="A228" s="56" t="s">
        <v>5</v>
      </c>
      <c r="B228" s="225" t="s">
        <v>221</v>
      </c>
      <c r="C228" s="69" t="s">
        <v>15</v>
      </c>
      <c r="D228" s="171">
        <v>252</v>
      </c>
      <c r="E228" s="31"/>
      <c r="F228" s="29"/>
      <c r="G228" s="30"/>
      <c r="H228" s="30"/>
      <c r="I228" s="30"/>
      <c r="J228" s="30"/>
      <c r="K228" s="30"/>
      <c r="L228" s="30"/>
      <c r="M228" s="30"/>
      <c r="N228" s="224"/>
    </row>
    <row r="229" spans="1:14" ht="36">
      <c r="A229" s="56" t="s">
        <v>7</v>
      </c>
      <c r="B229" s="225" t="s">
        <v>222</v>
      </c>
      <c r="C229" s="69" t="s">
        <v>15</v>
      </c>
      <c r="D229" s="171">
        <v>468</v>
      </c>
      <c r="E229" s="31"/>
      <c r="F229" s="29"/>
      <c r="G229" s="30"/>
      <c r="H229" s="30"/>
      <c r="I229" s="30"/>
      <c r="J229" s="30"/>
      <c r="K229" s="30"/>
      <c r="L229" s="30"/>
      <c r="M229" s="30"/>
      <c r="N229" s="224"/>
    </row>
    <row r="230" spans="1:14" ht="24">
      <c r="A230" s="56" t="s">
        <v>9</v>
      </c>
      <c r="B230" s="109" t="s">
        <v>223</v>
      </c>
      <c r="C230" s="69" t="s">
        <v>15</v>
      </c>
      <c r="D230" s="171" t="s">
        <v>219</v>
      </c>
      <c r="E230" s="31"/>
      <c r="F230" s="29"/>
      <c r="G230" s="30"/>
      <c r="H230" s="30"/>
      <c r="I230" s="30"/>
      <c r="J230" s="30"/>
      <c r="K230" s="30"/>
      <c r="L230" s="30"/>
      <c r="M230" s="30"/>
      <c r="N230" s="224"/>
    </row>
    <row r="231" spans="1:14">
      <c r="A231" s="243" t="s">
        <v>243</v>
      </c>
      <c r="B231" s="243"/>
      <c r="C231" s="243"/>
      <c r="D231" s="243"/>
      <c r="E231" s="243"/>
      <c r="F231" s="243"/>
      <c r="G231" s="42"/>
      <c r="H231" s="42"/>
      <c r="I231" s="42"/>
      <c r="J231" s="42"/>
      <c r="K231" s="42"/>
      <c r="L231" s="42"/>
      <c r="M231" s="107"/>
    </row>
    <row r="232" spans="1:14">
      <c r="A232" s="64"/>
      <c r="B232" s="64"/>
      <c r="C232" s="64"/>
      <c r="D232" s="64"/>
      <c r="E232" s="64"/>
      <c r="F232" s="64"/>
      <c r="G232" s="234"/>
      <c r="H232" s="234"/>
      <c r="I232" s="234"/>
      <c r="J232" s="234"/>
      <c r="K232" s="234"/>
      <c r="L232" s="234"/>
      <c r="M232" s="3"/>
    </row>
    <row r="233" spans="1:14">
      <c r="A233" s="217" t="s">
        <v>218</v>
      </c>
      <c r="B233" s="218" t="s">
        <v>227</v>
      </c>
      <c r="C233" s="45"/>
      <c r="D233" s="17"/>
      <c r="E233" s="45"/>
      <c r="F233" s="45"/>
      <c r="G233" s="45"/>
      <c r="H233" s="45"/>
      <c r="I233" s="45"/>
      <c r="J233" s="45"/>
      <c r="K233" s="45"/>
      <c r="L233" s="45"/>
    </row>
    <row r="234" spans="1:14" ht="84">
      <c r="A234" s="69" t="s">
        <v>34</v>
      </c>
      <c r="B234" s="222" t="s">
        <v>1</v>
      </c>
      <c r="C234" s="12" t="s">
        <v>2</v>
      </c>
      <c r="D234" s="12" t="s">
        <v>3</v>
      </c>
      <c r="E234" s="12" t="s">
        <v>231</v>
      </c>
      <c r="F234" s="12" t="s">
        <v>232</v>
      </c>
      <c r="G234" s="12" t="s">
        <v>233</v>
      </c>
      <c r="H234" s="12" t="s">
        <v>234</v>
      </c>
      <c r="I234" s="12" t="s">
        <v>235</v>
      </c>
      <c r="J234" s="12" t="s">
        <v>236</v>
      </c>
      <c r="K234" s="12" t="s">
        <v>241</v>
      </c>
      <c r="L234" s="12" t="s">
        <v>237</v>
      </c>
      <c r="M234" s="12" t="s">
        <v>240</v>
      </c>
    </row>
    <row r="235" spans="1:14" ht="24">
      <c r="A235" s="25" t="s">
        <v>5</v>
      </c>
      <c r="B235" s="105" t="s">
        <v>226</v>
      </c>
      <c r="C235" s="232" t="s">
        <v>6</v>
      </c>
      <c r="D235" s="27">
        <v>650</v>
      </c>
      <c r="E235" s="28"/>
      <c r="F235" s="29"/>
      <c r="G235" s="30"/>
      <c r="H235" s="30"/>
      <c r="I235" s="30"/>
      <c r="J235" s="30"/>
      <c r="K235" s="30"/>
      <c r="L235" s="30"/>
      <c r="M235" s="233"/>
      <c r="N235" s="21"/>
    </row>
    <row r="236" spans="1:14">
      <c r="A236" s="243" t="s">
        <v>243</v>
      </c>
      <c r="B236" s="243"/>
      <c r="C236" s="243"/>
      <c r="D236" s="243"/>
      <c r="E236" s="243"/>
      <c r="F236" s="243"/>
      <c r="G236" s="42"/>
      <c r="H236" s="42"/>
      <c r="I236" s="42"/>
      <c r="J236" s="42"/>
      <c r="K236" s="42"/>
      <c r="L236" s="42"/>
      <c r="M236" s="107"/>
    </row>
    <row r="238" spans="1:14">
      <c r="A238" s="217" t="s">
        <v>230</v>
      </c>
      <c r="B238" s="218" t="s">
        <v>246</v>
      </c>
      <c r="C238" s="45"/>
      <c r="D238" s="17"/>
      <c r="E238" s="45"/>
      <c r="F238" s="45"/>
      <c r="G238" s="45"/>
      <c r="H238" s="45"/>
      <c r="I238" s="45"/>
      <c r="J238" s="45"/>
      <c r="K238" s="45"/>
      <c r="L238" s="45"/>
    </row>
    <row r="239" spans="1:14" ht="84">
      <c r="A239" s="69" t="s">
        <v>34</v>
      </c>
      <c r="B239" s="222" t="s">
        <v>1</v>
      </c>
      <c r="C239" s="12" t="s">
        <v>2</v>
      </c>
      <c r="D239" s="12" t="s">
        <v>249</v>
      </c>
      <c r="E239" s="12" t="s">
        <v>231</v>
      </c>
      <c r="F239" s="12" t="s">
        <v>232</v>
      </c>
      <c r="G239" s="12" t="s">
        <v>233</v>
      </c>
      <c r="H239" s="12" t="s">
        <v>234</v>
      </c>
      <c r="I239" s="12" t="s">
        <v>235</v>
      </c>
      <c r="J239" s="12" t="s">
        <v>236</v>
      </c>
      <c r="K239" s="12" t="s">
        <v>241</v>
      </c>
      <c r="L239" s="12" t="s">
        <v>237</v>
      </c>
      <c r="M239" s="12" t="s">
        <v>240</v>
      </c>
    </row>
    <row r="240" spans="1:14" ht="76.900000000000006" customHeight="1">
      <c r="A240" s="2" t="s">
        <v>5</v>
      </c>
      <c r="B240" s="105" t="s">
        <v>228</v>
      </c>
      <c r="C240" s="232" t="s">
        <v>15</v>
      </c>
      <c r="D240" s="27">
        <v>300</v>
      </c>
      <c r="E240" s="28"/>
      <c r="F240" s="29"/>
      <c r="G240" s="30"/>
      <c r="H240" s="30"/>
      <c r="I240" s="30"/>
      <c r="J240" s="30"/>
      <c r="K240" s="30"/>
      <c r="L240" s="30"/>
      <c r="M240" s="233"/>
      <c r="N240" s="240"/>
    </row>
    <row r="241" spans="1:13">
      <c r="A241" s="255" t="s">
        <v>243</v>
      </c>
      <c r="B241" s="256"/>
      <c r="C241" s="256"/>
      <c r="D241" s="256"/>
      <c r="E241" s="256"/>
      <c r="F241" s="257"/>
      <c r="G241" s="42"/>
      <c r="H241" s="42"/>
      <c r="I241" s="42"/>
      <c r="J241" s="42"/>
      <c r="K241" s="42"/>
      <c r="L241" s="42"/>
      <c r="M241" s="107"/>
    </row>
  </sheetData>
  <sheetProtection selectLockedCells="1" selectUnlockedCells="1"/>
  <mergeCells count="42">
    <mergeCell ref="A169:F169"/>
    <mergeCell ref="A91:F91"/>
    <mergeCell ref="A241:F241"/>
    <mergeCell ref="A6:F6"/>
    <mergeCell ref="A151:F151"/>
    <mergeCell ref="A124:F124"/>
    <mergeCell ref="A130:F130"/>
    <mergeCell ref="A137:F137"/>
    <mergeCell ref="A143:F143"/>
    <mergeCell ref="A114:F114"/>
    <mergeCell ref="A119:F119"/>
    <mergeCell ref="A14:F14"/>
    <mergeCell ref="A103:F103"/>
    <mergeCell ref="A35:F35"/>
    <mergeCell ref="A40:F40"/>
    <mergeCell ref="A20:F20"/>
    <mergeCell ref="A25:F25"/>
    <mergeCell ref="A30:F30"/>
    <mergeCell ref="A50:F50"/>
    <mergeCell ref="G20:L20"/>
    <mergeCell ref="A85:F85"/>
    <mergeCell ref="A79:F79"/>
    <mergeCell ref="A74:F74"/>
    <mergeCell ref="A64:F64"/>
    <mergeCell ref="A55:F55"/>
    <mergeCell ref="A69:F69"/>
    <mergeCell ref="A163:F163"/>
    <mergeCell ref="A109:F109"/>
    <mergeCell ref="A97:F97"/>
    <mergeCell ref="A236:F236"/>
    <mergeCell ref="N222:N223"/>
    <mergeCell ref="A218:F218"/>
    <mergeCell ref="A224:F224"/>
    <mergeCell ref="A213:F213"/>
    <mergeCell ref="A231:F231"/>
    <mergeCell ref="A201:F201"/>
    <mergeCell ref="A207:F207"/>
    <mergeCell ref="A175:F175"/>
    <mergeCell ref="A182:F182"/>
    <mergeCell ref="A187:F187"/>
    <mergeCell ref="A193:F193"/>
    <mergeCell ref="A158:F158"/>
  </mergeCells>
  <pageMargins left="0.25" right="0.25" top="0.75" bottom="0.75" header="0.3" footer="0.3"/>
  <pageSetup paperSize="9" scale="55" firstPageNumber="0" fitToHeight="0" orientation="landscape" r:id="rId1"/>
  <headerFooter alignWithMargins="0">
    <oddHeader>&amp;C&amp;"Times New Roman,Normalny"&amp;12&amp;A</oddHeader>
    <oddFooter>&amp;C&amp;"Times New Roman,Normalny"&amp;12Strona &amp;P</oddFooter>
  </headerFooter>
  <rowBreaks count="8" manualBreakCount="8">
    <brk id="25" max="16383" man="1"/>
    <brk id="55" max="16383" man="1"/>
    <brk id="85" max="16383" man="1"/>
    <brk id="114" max="16383" man="1"/>
    <brk id="137" max="11" man="1"/>
    <brk id="158" max="16383" man="1"/>
    <brk id="182" max="16383" man="1"/>
    <brk id="20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J9"/>
  <sheetViews>
    <sheetView workbookViewId="0">
      <selection activeCell="B22" sqref="B22"/>
    </sheetView>
  </sheetViews>
  <sheetFormatPr defaultRowHeight="12.75"/>
  <cols>
    <col min="2" max="2" width="65.7109375" customWidth="1"/>
    <col min="7" max="7" width="12.85546875" customWidth="1"/>
    <col min="9" max="9" width="12.85546875" customWidth="1"/>
    <col min="10" max="10" width="10" customWidth="1"/>
  </cols>
  <sheetData>
    <row r="4" spans="1:10">
      <c r="A4" s="19" t="s">
        <v>42</v>
      </c>
      <c r="B4" s="156" t="s">
        <v>143</v>
      </c>
      <c r="C4" s="45"/>
      <c r="D4" s="17"/>
      <c r="E4" s="45"/>
      <c r="F4" s="45"/>
      <c r="G4" s="45"/>
      <c r="H4" s="45"/>
      <c r="I4" s="45"/>
      <c r="J4" s="45"/>
    </row>
    <row r="5" spans="1:10" ht="36">
      <c r="A5" s="23" t="s">
        <v>34</v>
      </c>
      <c r="B5" s="24" t="s">
        <v>1</v>
      </c>
      <c r="C5" s="23" t="s">
        <v>2</v>
      </c>
      <c r="D5" s="55" t="s">
        <v>11</v>
      </c>
      <c r="E5" s="23" t="s">
        <v>12</v>
      </c>
      <c r="F5" s="23" t="s">
        <v>13</v>
      </c>
      <c r="G5" s="23" t="s">
        <v>14</v>
      </c>
      <c r="H5" s="23" t="s">
        <v>96</v>
      </c>
      <c r="I5" s="23" t="s">
        <v>97</v>
      </c>
      <c r="J5" s="23" t="s">
        <v>98</v>
      </c>
    </row>
    <row r="6" spans="1:10" ht="108">
      <c r="A6" s="23" t="s">
        <v>5</v>
      </c>
      <c r="B6" s="157" t="s">
        <v>144</v>
      </c>
      <c r="C6" s="159" t="s">
        <v>145</v>
      </c>
      <c r="D6" s="55">
        <v>1800</v>
      </c>
      <c r="E6" s="44">
        <v>138</v>
      </c>
      <c r="F6" s="158">
        <v>0.08</v>
      </c>
      <c r="G6" s="44">
        <f>ROUND(E6*D6,2)</f>
        <v>248400</v>
      </c>
      <c r="H6" s="42">
        <f>ROUND(G6*F6,2)</f>
        <v>19872</v>
      </c>
      <c r="I6" s="42">
        <f>ROUND(G6+H6,2)</f>
        <v>268272</v>
      </c>
      <c r="J6" s="42">
        <v>1247.4000000000001</v>
      </c>
    </row>
    <row r="7" spans="1:10" ht="54" customHeight="1">
      <c r="A7" s="23" t="s">
        <v>7</v>
      </c>
      <c r="B7" s="157" t="s">
        <v>147</v>
      </c>
      <c r="C7" s="23" t="s">
        <v>15</v>
      </c>
      <c r="D7" s="55">
        <v>180</v>
      </c>
      <c r="E7" s="44">
        <v>70</v>
      </c>
      <c r="F7" s="158">
        <v>0.08</v>
      </c>
      <c r="G7" s="44">
        <f>ROUND(E7*D7,2)</f>
        <v>12600</v>
      </c>
      <c r="H7" s="42">
        <f>ROUND(G7*F7,2)</f>
        <v>1008</v>
      </c>
      <c r="I7" s="42">
        <f>ROUND(G7+H7,2)</f>
        <v>13608</v>
      </c>
      <c r="J7" s="42">
        <v>70.2</v>
      </c>
    </row>
    <row r="8" spans="1:10">
      <c r="A8" s="243" t="s">
        <v>17</v>
      </c>
      <c r="B8" s="243"/>
      <c r="C8" s="243"/>
      <c r="D8" s="243"/>
      <c r="E8" s="243"/>
      <c r="F8" s="243"/>
      <c r="G8" s="44">
        <f>SUM(G6:G7)</f>
        <v>261000</v>
      </c>
      <c r="H8" s="44">
        <f>SUM(H6:H7)</f>
        <v>20880</v>
      </c>
      <c r="I8" s="44">
        <f>SUM(I6:I7)</f>
        <v>281880</v>
      </c>
      <c r="J8" s="44"/>
    </row>
    <row r="9" spans="1:10">
      <c r="A9" s="160" t="s">
        <v>146</v>
      </c>
      <c r="B9" s="161"/>
    </row>
  </sheetData>
  <mergeCells count="1">
    <mergeCell ref="A8:F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3"/>
  <sheetViews>
    <sheetView topLeftCell="B1" zoomScaleNormal="100" workbookViewId="0">
      <selection activeCell="K5" sqref="K5"/>
    </sheetView>
  </sheetViews>
  <sheetFormatPr defaultColWidth="11.5703125" defaultRowHeight="12.75"/>
  <cols>
    <col min="2" max="2" width="98.7109375" style="1" customWidth="1"/>
    <col min="3" max="3" width="3.85546875" bestFit="1" customWidth="1"/>
    <col min="4" max="4" width="8.140625" style="1" bestFit="1" customWidth="1"/>
    <col min="7" max="7" width="12.5703125" customWidth="1"/>
    <col min="11" max="11" width="16" customWidth="1"/>
  </cols>
  <sheetData>
    <row r="1" spans="1:11" ht="15.75">
      <c r="B1" s="15"/>
      <c r="G1" s="18"/>
      <c r="J1" s="179">
        <v>44708</v>
      </c>
    </row>
    <row r="3" spans="1:11">
      <c r="A3" s="19" t="s">
        <v>0</v>
      </c>
      <c r="B3" s="17" t="s">
        <v>85</v>
      </c>
      <c r="C3" s="19"/>
      <c r="D3" s="43"/>
      <c r="E3" s="19"/>
      <c r="F3" s="19"/>
      <c r="G3" s="19"/>
      <c r="H3" s="19"/>
      <c r="I3" s="19"/>
      <c r="J3" s="20"/>
    </row>
    <row r="4" spans="1:11" ht="38.25">
      <c r="A4" s="36" t="s">
        <v>92</v>
      </c>
      <c r="B4" s="24" t="s">
        <v>1</v>
      </c>
      <c r="C4" s="36" t="s">
        <v>2</v>
      </c>
      <c r="D4" s="37" t="s">
        <v>93</v>
      </c>
      <c r="E4" s="24" t="s">
        <v>94</v>
      </c>
      <c r="F4" s="36" t="s">
        <v>4</v>
      </c>
      <c r="G4" s="24" t="s">
        <v>95</v>
      </c>
      <c r="H4" s="23" t="s">
        <v>96</v>
      </c>
      <c r="I4" s="23" t="s">
        <v>97</v>
      </c>
      <c r="J4" s="2" t="s">
        <v>98</v>
      </c>
    </row>
    <row r="5" spans="1:11" ht="48">
      <c r="A5" s="36" t="s">
        <v>5</v>
      </c>
      <c r="B5" s="35" t="s">
        <v>86</v>
      </c>
      <c r="C5" s="36" t="s">
        <v>6</v>
      </c>
      <c r="D5" s="37">
        <v>50</v>
      </c>
      <c r="E5" s="38">
        <v>120</v>
      </c>
      <c r="F5" s="39">
        <v>0.08</v>
      </c>
      <c r="G5" s="40">
        <f t="shared" ref="G5" si="0">D5*E5</f>
        <v>6000</v>
      </c>
      <c r="H5" s="41">
        <f>ROUND(G5*F5,2)</f>
        <v>480</v>
      </c>
      <c r="I5" s="42">
        <f>ROUND(G5+H5,2)</f>
        <v>6480</v>
      </c>
      <c r="J5" s="6">
        <v>116.5</v>
      </c>
      <c r="K5" s="17" t="s">
        <v>201</v>
      </c>
    </row>
    <row r="6" spans="1:11">
      <c r="A6" s="258" t="s">
        <v>17</v>
      </c>
      <c r="B6" s="259"/>
      <c r="C6" s="259"/>
      <c r="D6" s="259"/>
      <c r="E6" s="259"/>
      <c r="F6" s="260"/>
      <c r="G6" s="44">
        <f>SUM(G5)</f>
        <v>6000</v>
      </c>
      <c r="H6" s="44">
        <f>SUM(H5)</f>
        <v>480</v>
      </c>
      <c r="I6" s="44">
        <f>SUM(I5)</f>
        <v>6480</v>
      </c>
      <c r="J6" s="4"/>
    </row>
    <row r="7" spans="1:11">
      <c r="A7" s="45"/>
      <c r="B7" s="17"/>
      <c r="C7" s="45"/>
      <c r="D7" s="17"/>
      <c r="E7" s="45"/>
      <c r="F7" s="45"/>
      <c r="G7" s="45"/>
      <c r="H7" s="45"/>
      <c r="I7" s="45"/>
    </row>
    <row r="8" spans="1:11">
      <c r="A8" s="49" t="s">
        <v>118</v>
      </c>
      <c r="B8" s="50" t="s">
        <v>18</v>
      </c>
      <c r="C8" s="51"/>
      <c r="D8" s="52"/>
      <c r="E8" s="51"/>
      <c r="F8" s="53"/>
      <c r="G8" s="51"/>
      <c r="H8" s="46"/>
      <c r="I8" s="45"/>
    </row>
    <row r="9" spans="1:11" ht="36">
      <c r="A9" s="23" t="s">
        <v>34</v>
      </c>
      <c r="B9" s="24" t="s">
        <v>1</v>
      </c>
      <c r="C9" s="23" t="s">
        <v>2</v>
      </c>
      <c r="D9" s="12" t="s">
        <v>3</v>
      </c>
      <c r="E9" s="12" t="s">
        <v>20</v>
      </c>
      <c r="F9" s="12" t="s">
        <v>21</v>
      </c>
      <c r="G9" s="12" t="s">
        <v>81</v>
      </c>
      <c r="H9" s="12" t="s">
        <v>100</v>
      </c>
      <c r="I9" s="12" t="s">
        <v>101</v>
      </c>
      <c r="J9" s="12" t="s">
        <v>102</v>
      </c>
    </row>
    <row r="10" spans="1:11" ht="48">
      <c r="A10" s="54" t="s">
        <v>5</v>
      </c>
      <c r="B10" s="106" t="s">
        <v>108</v>
      </c>
      <c r="C10" s="54" t="s">
        <v>6</v>
      </c>
      <c r="D10" s="55">
        <v>2000</v>
      </c>
      <c r="E10" s="42">
        <v>3.6</v>
      </c>
      <c r="F10" s="29">
        <v>0.08</v>
      </c>
      <c r="G10" s="30">
        <f t="shared" ref="G10" si="1">ROUND(D10*E10,2)</f>
        <v>7200</v>
      </c>
      <c r="H10" s="30">
        <f t="shared" ref="H10" si="2">ROUND(F10*G10,2)</f>
        <v>576</v>
      </c>
      <c r="I10" s="30">
        <f t="shared" ref="I10" si="3">ROUND(G10+H10,2)</f>
        <v>7776</v>
      </c>
      <c r="J10" s="31">
        <v>3.56</v>
      </c>
    </row>
    <row r="11" spans="1:11">
      <c r="A11" s="248" t="s">
        <v>17</v>
      </c>
      <c r="B11" s="248"/>
      <c r="C11" s="248"/>
      <c r="D11" s="248"/>
      <c r="E11" s="248"/>
      <c r="F11" s="248"/>
      <c r="G11" s="32">
        <f>SUM(G8:G10)</f>
        <v>7200</v>
      </c>
      <c r="H11" s="33">
        <f>SUM(H8:H10)</f>
        <v>576</v>
      </c>
      <c r="I11" s="33">
        <f>SUM(I8:I10)</f>
        <v>7776</v>
      </c>
      <c r="J11" s="107"/>
    </row>
    <row r="12" spans="1:11" s="3" customFormat="1">
      <c r="A12" s="46"/>
      <c r="B12" s="16"/>
      <c r="C12" s="46"/>
      <c r="D12" s="16"/>
      <c r="E12" s="61"/>
      <c r="F12" s="46"/>
      <c r="G12" s="46"/>
      <c r="H12" s="46"/>
      <c r="I12" s="46"/>
    </row>
    <row r="13" spans="1:11">
      <c r="A13" s="110" t="s">
        <v>119</v>
      </c>
      <c r="B13" s="111" t="s">
        <v>19</v>
      </c>
      <c r="C13" s="112"/>
      <c r="D13" s="55"/>
      <c r="E13" s="112"/>
      <c r="F13" s="112"/>
      <c r="G13" s="112"/>
      <c r="H13" s="108"/>
      <c r="I13" s="108"/>
      <c r="J13" s="107"/>
    </row>
    <row r="14" spans="1:11" ht="36">
      <c r="A14" s="23" t="s">
        <v>34</v>
      </c>
      <c r="B14" s="24" t="s">
        <v>1</v>
      </c>
      <c r="C14" s="23" t="s">
        <v>2</v>
      </c>
      <c r="D14" s="12" t="s">
        <v>3</v>
      </c>
      <c r="E14" s="12" t="s">
        <v>20</v>
      </c>
      <c r="F14" s="12" t="s">
        <v>21</v>
      </c>
      <c r="G14" s="12" t="s">
        <v>81</v>
      </c>
      <c r="H14" s="12" t="s">
        <v>100</v>
      </c>
      <c r="I14" s="12" t="s">
        <v>101</v>
      </c>
      <c r="J14" s="12" t="s">
        <v>102</v>
      </c>
    </row>
    <row r="15" spans="1:11" ht="60">
      <c r="A15" s="68" t="s">
        <v>5</v>
      </c>
      <c r="B15" s="109" t="s">
        <v>115</v>
      </c>
      <c r="C15" s="69" t="s">
        <v>15</v>
      </c>
      <c r="D15" s="55">
        <v>300</v>
      </c>
      <c r="E15" s="31">
        <v>41</v>
      </c>
      <c r="F15" s="29">
        <v>0.08</v>
      </c>
      <c r="G15" s="30">
        <f t="shared" ref="G15" si="4">ROUND(D15*E15,2)</f>
        <v>12300</v>
      </c>
      <c r="H15" s="30">
        <f t="shared" ref="H15" si="5">ROUND(F15*G15,2)</f>
        <v>984</v>
      </c>
      <c r="I15" s="30">
        <f t="shared" ref="I15" si="6">ROUND(G15+H15,2)</f>
        <v>13284</v>
      </c>
      <c r="J15" s="31">
        <v>32.700000000000003</v>
      </c>
    </row>
    <row r="16" spans="1:11">
      <c r="A16" s="248" t="s">
        <v>17</v>
      </c>
      <c r="B16" s="248"/>
      <c r="C16" s="248"/>
      <c r="D16" s="248"/>
      <c r="E16" s="248"/>
      <c r="F16" s="248"/>
      <c r="G16" s="32">
        <f>SUM(G12:G15)</f>
        <v>12300</v>
      </c>
      <c r="H16" s="33">
        <f>SUM(H12:H15)</f>
        <v>984</v>
      </c>
      <c r="I16" s="33">
        <f>SUM(I12:I15)</f>
        <v>13284</v>
      </c>
      <c r="J16" s="107"/>
    </row>
    <row r="17" spans="1:11">
      <c r="A17" s="46"/>
      <c r="B17" s="16"/>
      <c r="C17" s="46"/>
      <c r="D17" s="16"/>
      <c r="E17" s="61"/>
      <c r="F17" s="46"/>
      <c r="G17" s="46"/>
      <c r="H17" s="46"/>
      <c r="I17" s="45"/>
    </row>
    <row r="18" spans="1:11">
      <c r="A18" s="110" t="s">
        <v>120</v>
      </c>
      <c r="B18" s="113" t="s">
        <v>191</v>
      </c>
      <c r="C18" s="69"/>
      <c r="D18" s="55"/>
      <c r="E18" s="44"/>
      <c r="F18" s="69"/>
      <c r="G18" s="42"/>
      <c r="H18" s="114"/>
      <c r="I18" s="108"/>
      <c r="J18" s="107"/>
    </row>
    <row r="19" spans="1:11" ht="36">
      <c r="A19" s="23" t="s">
        <v>34</v>
      </c>
      <c r="B19" s="24" t="s">
        <v>1</v>
      </c>
      <c r="C19" s="23" t="s">
        <v>2</v>
      </c>
      <c r="D19" s="12" t="s">
        <v>3</v>
      </c>
      <c r="E19" s="12" t="s">
        <v>20</v>
      </c>
      <c r="F19" s="12" t="s">
        <v>21</v>
      </c>
      <c r="G19" s="12" t="s">
        <v>81</v>
      </c>
      <c r="H19" s="12" t="s">
        <v>100</v>
      </c>
      <c r="I19" s="12" t="s">
        <v>101</v>
      </c>
      <c r="J19" s="12" t="s">
        <v>102</v>
      </c>
    </row>
    <row r="20" spans="1:11" ht="36">
      <c r="A20" s="23" t="s">
        <v>5</v>
      </c>
      <c r="B20" s="115" t="s">
        <v>109</v>
      </c>
      <c r="C20" s="56" t="s">
        <v>15</v>
      </c>
      <c r="D20" s="56">
        <v>8200</v>
      </c>
      <c r="E20" s="72">
        <v>3.5</v>
      </c>
      <c r="F20" s="29">
        <v>0.08</v>
      </c>
      <c r="G20" s="30">
        <f t="shared" ref="G20:G22" si="7">ROUND(D20*E20,2)</f>
        <v>28700</v>
      </c>
      <c r="H20" s="30">
        <f t="shared" ref="H20:H22" si="8">ROUND(F20*G20,2)</f>
        <v>2296</v>
      </c>
      <c r="I20" s="30">
        <f t="shared" ref="I20:I22" si="9">ROUND(G20+H20,2)</f>
        <v>30996</v>
      </c>
      <c r="J20" s="31">
        <v>2.48</v>
      </c>
    </row>
    <row r="21" spans="1:11" ht="66" customHeight="1">
      <c r="A21" s="23" t="s">
        <v>7</v>
      </c>
      <c r="B21" s="115" t="s">
        <v>116</v>
      </c>
      <c r="C21" s="56" t="s">
        <v>15</v>
      </c>
      <c r="D21" s="56">
        <v>8500</v>
      </c>
      <c r="E21" s="72">
        <v>3</v>
      </c>
      <c r="F21" s="29">
        <v>0.08</v>
      </c>
      <c r="G21" s="30">
        <f t="shared" si="7"/>
        <v>25500</v>
      </c>
      <c r="H21" s="30">
        <f t="shared" si="8"/>
        <v>2040</v>
      </c>
      <c r="I21" s="30">
        <f t="shared" si="9"/>
        <v>27540</v>
      </c>
      <c r="J21" s="31">
        <v>2.3199999999999998</v>
      </c>
      <c r="K21" s="17" t="s">
        <v>200</v>
      </c>
    </row>
    <row r="22" spans="1:11" ht="36">
      <c r="A22" s="23" t="s">
        <v>9</v>
      </c>
      <c r="B22" s="115" t="s">
        <v>22</v>
      </c>
      <c r="C22" s="56" t="s">
        <v>15</v>
      </c>
      <c r="D22" s="56">
        <v>200</v>
      </c>
      <c r="E22" s="72">
        <v>5</v>
      </c>
      <c r="F22" s="29">
        <v>0.08</v>
      </c>
      <c r="G22" s="30">
        <f t="shared" si="7"/>
        <v>1000</v>
      </c>
      <c r="H22" s="30">
        <f t="shared" si="8"/>
        <v>80</v>
      </c>
      <c r="I22" s="30">
        <f t="shared" si="9"/>
        <v>1080</v>
      </c>
      <c r="J22" s="31">
        <v>4.8099999999999996</v>
      </c>
    </row>
    <row r="23" spans="1:11">
      <c r="A23" s="249" t="s">
        <v>23</v>
      </c>
      <c r="B23" s="249"/>
      <c r="C23" s="249"/>
      <c r="D23" s="249"/>
      <c r="E23" s="249"/>
      <c r="F23" s="249"/>
      <c r="G23" s="32">
        <f>SUM(G19:G22)</f>
        <v>55200</v>
      </c>
      <c r="H23" s="33">
        <f>SUM(H19:H22)</f>
        <v>4416</v>
      </c>
      <c r="I23" s="33">
        <f>SUM(I19:I22)</f>
        <v>59616</v>
      </c>
      <c r="J23" s="107"/>
    </row>
    <row r="24" spans="1:11">
      <c r="A24" s="45"/>
      <c r="B24" s="16"/>
      <c r="C24" s="46"/>
      <c r="D24" s="16"/>
      <c r="E24" s="46"/>
      <c r="F24" s="46"/>
      <c r="G24" s="46"/>
      <c r="H24" s="46"/>
      <c r="I24" s="45"/>
    </row>
    <row r="25" spans="1:11" s="3" customFormat="1">
      <c r="A25" s="19" t="s">
        <v>174</v>
      </c>
      <c r="B25" s="17" t="s">
        <v>133</v>
      </c>
      <c r="C25" s="19"/>
      <c r="D25" s="43"/>
      <c r="E25" s="19"/>
      <c r="F25" s="19"/>
      <c r="G25" s="19"/>
      <c r="H25" s="19"/>
      <c r="I25" s="19"/>
      <c r="J25" s="20"/>
    </row>
    <row r="26" spans="1:11" s="3" customFormat="1" ht="38.25">
      <c r="A26" s="36" t="s">
        <v>92</v>
      </c>
      <c r="B26" s="24" t="s">
        <v>1</v>
      </c>
      <c r="C26" s="36" t="s">
        <v>2</v>
      </c>
      <c r="D26" s="37" t="s">
        <v>93</v>
      </c>
      <c r="E26" s="24" t="s">
        <v>94</v>
      </c>
      <c r="F26" s="36" t="s">
        <v>4</v>
      </c>
      <c r="G26" s="24" t="s">
        <v>95</v>
      </c>
      <c r="H26" s="23" t="s">
        <v>96</v>
      </c>
      <c r="I26" s="23" t="s">
        <v>97</v>
      </c>
      <c r="J26" s="2" t="s">
        <v>98</v>
      </c>
    </row>
    <row r="27" spans="1:11" s="3" customFormat="1" ht="63.75">
      <c r="A27" s="135" t="s">
        <v>5</v>
      </c>
      <c r="B27" s="136" t="s">
        <v>129</v>
      </c>
      <c r="C27" s="125" t="s">
        <v>15</v>
      </c>
      <c r="D27" s="125">
        <v>9000</v>
      </c>
      <c r="E27" s="126">
        <v>1.08</v>
      </c>
      <c r="F27" s="127" t="s">
        <v>128</v>
      </c>
      <c r="G27" s="128">
        <f>D27*E27</f>
        <v>9720</v>
      </c>
      <c r="H27" s="124">
        <f>ROUND(G27*F27,2)</f>
        <v>777.6</v>
      </c>
      <c r="I27" s="6">
        <f>ROUND(G27+H27,2)</f>
        <v>10497.6</v>
      </c>
      <c r="J27" s="6">
        <v>0.67</v>
      </c>
    </row>
    <row r="28" spans="1:11" s="3" customFormat="1">
      <c r="A28" s="251" t="s">
        <v>17</v>
      </c>
      <c r="B28" s="251"/>
      <c r="C28" s="251"/>
      <c r="D28" s="251"/>
      <c r="E28" s="251"/>
      <c r="F28" s="251"/>
      <c r="G28" s="4">
        <f>SUM(G27)</f>
        <v>9720</v>
      </c>
      <c r="H28" s="4">
        <f>SUM(H27)</f>
        <v>777.6</v>
      </c>
      <c r="I28" s="4">
        <f>SUM(I27)</f>
        <v>10497.6</v>
      </c>
      <c r="J28" s="4"/>
    </row>
    <row r="29" spans="1:11" s="3" customFormat="1">
      <c r="A29" s="46"/>
      <c r="B29" s="16"/>
      <c r="C29" s="46"/>
      <c r="D29" s="16"/>
      <c r="E29" s="46"/>
      <c r="F29" s="46"/>
      <c r="G29" s="46"/>
      <c r="H29" s="46"/>
      <c r="I29" s="46"/>
    </row>
    <row r="30" spans="1:11" s="3" customFormat="1">
      <c r="A30" s="19" t="s">
        <v>24</v>
      </c>
      <c r="B30" s="17" t="s">
        <v>134</v>
      </c>
      <c r="C30" s="19"/>
      <c r="D30" s="43"/>
      <c r="E30" s="19"/>
      <c r="F30" s="19"/>
      <c r="G30" s="19"/>
      <c r="H30" s="19"/>
      <c r="I30" s="19"/>
      <c r="J30" s="20"/>
    </row>
    <row r="31" spans="1:11" s="3" customFormat="1" ht="38.25">
      <c r="A31" s="36" t="s">
        <v>92</v>
      </c>
      <c r="B31" s="24" t="s">
        <v>1</v>
      </c>
      <c r="C31" s="36" t="s">
        <v>2</v>
      </c>
      <c r="D31" s="37" t="s">
        <v>93</v>
      </c>
      <c r="E31" s="24" t="s">
        <v>94</v>
      </c>
      <c r="F31" s="36" t="s">
        <v>4</v>
      </c>
      <c r="G31" s="24" t="s">
        <v>95</v>
      </c>
      <c r="H31" s="23" t="s">
        <v>96</v>
      </c>
      <c r="I31" s="23" t="s">
        <v>97</v>
      </c>
      <c r="J31" s="2" t="s">
        <v>98</v>
      </c>
    </row>
    <row r="32" spans="1:11" s="3" customFormat="1" ht="51">
      <c r="A32" s="135" t="s">
        <v>5</v>
      </c>
      <c r="B32" s="137" t="s">
        <v>130</v>
      </c>
      <c r="C32" s="129" t="s">
        <v>15</v>
      </c>
      <c r="D32" s="130">
        <v>1600</v>
      </c>
      <c r="E32" s="131">
        <v>1.2</v>
      </c>
      <c r="F32" s="132">
        <v>0.08</v>
      </c>
      <c r="G32" s="133">
        <f>D32*E32</f>
        <v>1920</v>
      </c>
      <c r="H32" s="124">
        <f>ROUND(G32*F32,2)</f>
        <v>153.6</v>
      </c>
      <c r="I32" s="6">
        <f>ROUND(G32+H32,2)</f>
        <v>2073.6</v>
      </c>
      <c r="J32" s="6">
        <v>1.1499999999999999</v>
      </c>
    </row>
    <row r="33" spans="1:11" s="3" customFormat="1">
      <c r="A33" s="251" t="s">
        <v>17</v>
      </c>
      <c r="B33" s="251"/>
      <c r="C33" s="251"/>
      <c r="D33" s="251"/>
      <c r="E33" s="251"/>
      <c r="F33" s="251"/>
      <c r="G33" s="4">
        <f>SUM(G32)</f>
        <v>1920</v>
      </c>
      <c r="H33" s="4">
        <f>SUM(H32)</f>
        <v>153.6</v>
      </c>
      <c r="I33" s="4">
        <f>SUM(I32)</f>
        <v>2073.6</v>
      </c>
      <c r="J33" s="4"/>
    </row>
    <row r="34" spans="1:11" s="3" customFormat="1">
      <c r="A34" s="46"/>
      <c r="B34" s="16"/>
      <c r="C34" s="46"/>
      <c r="D34" s="16"/>
      <c r="E34" s="46"/>
      <c r="F34" s="46"/>
      <c r="G34" s="46"/>
      <c r="H34" s="46"/>
      <c r="I34" s="46"/>
    </row>
    <row r="35" spans="1:11">
      <c r="A35" s="62" t="s">
        <v>39</v>
      </c>
      <c r="B35" s="89" t="s">
        <v>45</v>
      </c>
      <c r="C35" s="51"/>
      <c r="D35" s="83"/>
      <c r="E35" s="51"/>
      <c r="F35" s="51"/>
      <c r="G35" s="51"/>
      <c r="H35" s="46"/>
      <c r="I35" s="45"/>
    </row>
    <row r="36" spans="1:11" ht="25.5" customHeight="1">
      <c r="A36" s="2" t="s">
        <v>34</v>
      </c>
      <c r="B36" s="122" t="s">
        <v>1</v>
      </c>
      <c r="C36" s="2" t="s">
        <v>2</v>
      </c>
      <c r="D36" s="148" t="s">
        <v>11</v>
      </c>
      <c r="E36" s="2" t="s">
        <v>12</v>
      </c>
      <c r="F36" s="2" t="s">
        <v>13</v>
      </c>
      <c r="G36" s="2" t="s">
        <v>14</v>
      </c>
      <c r="H36" s="2" t="s">
        <v>96</v>
      </c>
      <c r="I36" s="2" t="s">
        <v>97</v>
      </c>
      <c r="J36" s="2" t="s">
        <v>98</v>
      </c>
    </row>
    <row r="37" spans="1:11" ht="48">
      <c r="A37" s="54" t="s">
        <v>5</v>
      </c>
      <c r="B37" s="106" t="s">
        <v>46</v>
      </c>
      <c r="C37" s="54" t="s">
        <v>6</v>
      </c>
      <c r="D37" s="23">
        <v>8</v>
      </c>
      <c r="E37" s="42">
        <v>4000</v>
      </c>
      <c r="F37" s="149">
        <v>0.08</v>
      </c>
      <c r="G37" s="4">
        <f>ROUND(E37*D37,2)</f>
        <v>32000</v>
      </c>
      <c r="H37" s="6">
        <f>ROUND(G37*F37,2)</f>
        <v>2560</v>
      </c>
      <c r="I37" s="6">
        <f>ROUND(G37+H37,2)</f>
        <v>34560</v>
      </c>
      <c r="J37" s="6">
        <v>4320</v>
      </c>
      <c r="K37" s="198" t="s">
        <v>199</v>
      </c>
    </row>
    <row r="38" spans="1:11">
      <c r="A38" s="243" t="s">
        <v>8</v>
      </c>
      <c r="B38" s="243"/>
      <c r="C38" s="243"/>
      <c r="D38" s="243"/>
      <c r="E38" s="243"/>
      <c r="F38" s="243"/>
      <c r="G38" s="60">
        <f>SUM(G37)</f>
        <v>32000</v>
      </c>
      <c r="H38" s="46">
        <f>G38*1.08</f>
        <v>34560</v>
      </c>
      <c r="I38" s="45"/>
    </row>
    <row r="39" spans="1:11" s="3" customFormat="1">
      <c r="A39" s="46"/>
      <c r="B39" s="16"/>
      <c r="C39" s="46"/>
      <c r="D39" s="16"/>
      <c r="E39" s="46"/>
      <c r="F39" s="46"/>
      <c r="G39" s="46"/>
      <c r="H39" s="46"/>
      <c r="I39" s="46"/>
    </row>
    <row r="40" spans="1:11">
      <c r="A40" s="86"/>
      <c r="B40" s="86"/>
      <c r="C40" s="86"/>
      <c r="D40" s="86"/>
      <c r="E40" s="86"/>
      <c r="F40" s="86"/>
      <c r="G40" s="87"/>
      <c r="H40" s="46"/>
      <c r="I40" s="46"/>
    </row>
    <row r="41" spans="1:11">
      <c r="A41" s="19" t="s">
        <v>58</v>
      </c>
      <c r="B41" s="170" t="s">
        <v>157</v>
      </c>
      <c r="C41" s="70"/>
      <c r="D41" s="85"/>
      <c r="E41" s="66"/>
      <c r="F41" s="66"/>
      <c r="G41" s="45"/>
      <c r="H41" s="46"/>
      <c r="I41" s="46"/>
    </row>
    <row r="42" spans="1:11" ht="38.25">
      <c r="A42" s="2" t="s">
        <v>34</v>
      </c>
      <c r="B42" s="122" t="s">
        <v>1</v>
      </c>
      <c r="C42" s="2" t="s">
        <v>2</v>
      </c>
      <c r="D42" s="148" t="s">
        <v>11</v>
      </c>
      <c r="E42" s="2" t="s">
        <v>12</v>
      </c>
      <c r="F42" s="2" t="s">
        <v>13</v>
      </c>
      <c r="G42" s="2" t="s">
        <v>14</v>
      </c>
      <c r="H42" s="2" t="s">
        <v>96</v>
      </c>
      <c r="I42" s="2" t="s">
        <v>97</v>
      </c>
      <c r="J42" s="2" t="s">
        <v>98</v>
      </c>
    </row>
    <row r="43" spans="1:11" ht="72">
      <c r="A43" s="69" t="s">
        <v>5</v>
      </c>
      <c r="B43" s="116" t="s">
        <v>160</v>
      </c>
      <c r="C43" s="69" t="s">
        <v>6</v>
      </c>
      <c r="D43" s="171">
        <v>1200</v>
      </c>
      <c r="E43" s="31">
        <v>23.3</v>
      </c>
      <c r="F43" s="149">
        <v>0.08</v>
      </c>
      <c r="G43" s="4">
        <f t="shared" ref="G43" si="10">ROUND(E43*D43,2)</f>
        <v>27960</v>
      </c>
      <c r="H43" s="6">
        <f t="shared" ref="H43" si="11">ROUND(G43*F43,2)</f>
        <v>2236.8000000000002</v>
      </c>
      <c r="I43" s="6">
        <f t="shared" ref="I43" si="12">ROUND(G43+H43,2)</f>
        <v>30196.799999999999</v>
      </c>
      <c r="J43" s="163">
        <v>21.16</v>
      </c>
    </row>
    <row r="44" spans="1:11">
      <c r="A44" s="243" t="s">
        <v>17</v>
      </c>
      <c r="B44" s="243"/>
      <c r="C44" s="243"/>
      <c r="D44" s="243"/>
      <c r="E44" s="243"/>
      <c r="F44" s="243"/>
      <c r="G44" s="44">
        <f>SUM(G43)</f>
        <v>27960</v>
      </c>
      <c r="H44" s="108">
        <f>G44*1.08</f>
        <v>30196.800000000003</v>
      </c>
      <c r="I44" s="108"/>
      <c r="J44" s="107"/>
    </row>
    <row r="45" spans="1:11">
      <c r="A45" s="86"/>
      <c r="B45" s="86"/>
      <c r="C45" s="86"/>
      <c r="D45" s="86"/>
      <c r="E45" s="86"/>
      <c r="F45" s="86"/>
      <c r="G45" s="87"/>
      <c r="H45" s="46"/>
      <c r="I45" s="46"/>
    </row>
    <row r="46" spans="1:11">
      <c r="A46" s="19" t="s">
        <v>189</v>
      </c>
      <c r="B46" s="66" t="s">
        <v>87</v>
      </c>
      <c r="C46" s="70"/>
      <c r="D46" s="85"/>
      <c r="E46" s="66"/>
      <c r="F46" s="66"/>
      <c r="G46" s="66"/>
      <c r="H46" s="45"/>
      <c r="I46" s="45"/>
    </row>
    <row r="47" spans="1:11" ht="38.25">
      <c r="A47" s="2" t="s">
        <v>34</v>
      </c>
      <c r="B47" s="122" t="s">
        <v>1</v>
      </c>
      <c r="C47" s="2" t="s">
        <v>2</v>
      </c>
      <c r="D47" s="148" t="s">
        <v>11</v>
      </c>
      <c r="E47" s="2" t="s">
        <v>12</v>
      </c>
      <c r="F47" s="2" t="s">
        <v>13</v>
      </c>
      <c r="G47" s="2" t="s">
        <v>14</v>
      </c>
      <c r="H47" s="2" t="s">
        <v>96</v>
      </c>
      <c r="I47" s="2" t="s">
        <v>97</v>
      </c>
      <c r="J47" s="2" t="s">
        <v>98</v>
      </c>
      <c r="K47" s="17" t="s">
        <v>90</v>
      </c>
    </row>
    <row r="48" spans="1:11" ht="60">
      <c r="A48" s="23" t="s">
        <v>5</v>
      </c>
      <c r="B48" s="180" t="s">
        <v>88</v>
      </c>
      <c r="C48" s="69" t="s">
        <v>15</v>
      </c>
      <c r="D48" s="102">
        <v>400</v>
      </c>
      <c r="E48" s="44">
        <v>16</v>
      </c>
      <c r="F48" s="149">
        <v>0.08</v>
      </c>
      <c r="G48" s="4">
        <f t="shared" ref="G48:G49" si="13">ROUND(E48*D48,2)</f>
        <v>6400</v>
      </c>
      <c r="H48" s="6">
        <f t="shared" ref="H48:H49" si="14">ROUND(G48*F48,2)</f>
        <v>512</v>
      </c>
      <c r="I48" s="6">
        <f t="shared" ref="I48:I49" si="15">ROUND(G48+H48,2)</f>
        <v>6912</v>
      </c>
      <c r="J48" s="172">
        <v>15.34</v>
      </c>
    </row>
    <row r="49" spans="1:11" ht="60">
      <c r="A49" s="23" t="s">
        <v>7</v>
      </c>
      <c r="B49" s="180" t="s">
        <v>89</v>
      </c>
      <c r="C49" s="69" t="s">
        <v>15</v>
      </c>
      <c r="D49" s="102">
        <v>100</v>
      </c>
      <c r="E49" s="44">
        <v>12</v>
      </c>
      <c r="F49" s="149">
        <v>0.08</v>
      </c>
      <c r="G49" s="4">
        <f t="shared" si="13"/>
        <v>1200</v>
      </c>
      <c r="H49" s="6">
        <f t="shared" si="14"/>
        <v>96</v>
      </c>
      <c r="I49" s="6">
        <f t="shared" si="15"/>
        <v>1296</v>
      </c>
      <c r="J49" s="172">
        <v>12.1</v>
      </c>
      <c r="K49" s="45"/>
    </row>
    <row r="50" spans="1:11">
      <c r="A50" s="254" t="s">
        <v>17</v>
      </c>
      <c r="B50" s="254"/>
      <c r="C50" s="254"/>
      <c r="D50" s="254"/>
      <c r="E50" s="254"/>
      <c r="F50" s="254"/>
      <c r="G50" s="88">
        <f>SUM(G48:G49)</f>
        <v>7600</v>
      </c>
      <c r="H50" s="60">
        <f>SUM(H48:H49)</f>
        <v>608</v>
      </c>
      <c r="I50" s="60">
        <f>SUM(I48:I49)</f>
        <v>8208</v>
      </c>
      <c r="J50" s="107"/>
    </row>
    <row r="51" spans="1:11">
      <c r="A51" s="45"/>
      <c r="B51" s="17"/>
      <c r="C51" s="45"/>
      <c r="D51" s="17"/>
      <c r="E51" s="45"/>
      <c r="F51" s="45"/>
      <c r="G51" s="45"/>
      <c r="H51" s="174"/>
      <c r="I51" s="45"/>
    </row>
    <row r="52" spans="1:11">
      <c r="A52" s="110" t="s">
        <v>190</v>
      </c>
      <c r="B52" s="112" t="s">
        <v>168</v>
      </c>
      <c r="C52" s="167"/>
      <c r="D52" s="168"/>
      <c r="E52" s="112"/>
      <c r="F52" s="112"/>
      <c r="G52" s="112"/>
      <c r="H52" s="108"/>
      <c r="I52" s="108"/>
      <c r="J52" s="107"/>
    </row>
    <row r="53" spans="1:11" ht="38.25">
      <c r="A53" s="2" t="s">
        <v>34</v>
      </c>
      <c r="B53" s="122" t="s">
        <v>1</v>
      </c>
      <c r="C53" s="2" t="s">
        <v>2</v>
      </c>
      <c r="D53" s="148" t="s">
        <v>11</v>
      </c>
      <c r="E53" s="2" t="s">
        <v>12</v>
      </c>
      <c r="F53" s="2" t="s">
        <v>13</v>
      </c>
      <c r="G53" s="2" t="s">
        <v>14</v>
      </c>
      <c r="H53" s="2" t="s">
        <v>96</v>
      </c>
      <c r="I53" s="2" t="s">
        <v>97</v>
      </c>
      <c r="J53" s="178" t="s">
        <v>98</v>
      </c>
      <c r="K53" s="175" t="s">
        <v>170</v>
      </c>
    </row>
    <row r="54" spans="1:11" ht="60">
      <c r="A54" s="23" t="s">
        <v>5</v>
      </c>
      <c r="B54" s="177" t="s">
        <v>169</v>
      </c>
      <c r="C54" s="69" t="s">
        <v>15</v>
      </c>
      <c r="D54" s="55">
        <v>36</v>
      </c>
      <c r="E54" s="44">
        <v>215</v>
      </c>
      <c r="F54" s="149">
        <v>0.08</v>
      </c>
      <c r="G54" s="4">
        <f t="shared" ref="G54" si="16">ROUND(E54*D54,2)</f>
        <v>7740</v>
      </c>
      <c r="H54" s="6">
        <f t="shared" ref="H54" si="17">ROUND(G54*F54,2)</f>
        <v>619.20000000000005</v>
      </c>
      <c r="I54" s="6">
        <f t="shared" ref="I54" si="18">ROUND(G54+H54,2)</f>
        <v>8359.2000000000007</v>
      </c>
      <c r="J54" s="6"/>
    </row>
    <row r="55" spans="1:11">
      <c r="A55" s="243" t="s">
        <v>17</v>
      </c>
      <c r="B55" s="243"/>
      <c r="C55" s="243"/>
      <c r="D55" s="243"/>
      <c r="E55" s="243"/>
      <c r="F55" s="243"/>
      <c r="G55" s="42">
        <f>SUM(G54)</f>
        <v>7740</v>
      </c>
      <c r="H55" s="108">
        <f>G55*1.08</f>
        <v>8359.2000000000007</v>
      </c>
      <c r="I55" s="60">
        <f>SUM(I54)</f>
        <v>8359.2000000000007</v>
      </c>
      <c r="J55" s="107"/>
    </row>
    <row r="56" spans="1:11">
      <c r="A56" s="45"/>
      <c r="B56" s="17"/>
      <c r="C56" s="45"/>
      <c r="D56" s="17"/>
      <c r="E56" s="45"/>
      <c r="F56" s="45"/>
      <c r="G56" s="45"/>
      <c r="H56" s="45"/>
      <c r="I56" s="45"/>
    </row>
    <row r="57" spans="1:11">
      <c r="A57" s="45"/>
      <c r="B57" s="17"/>
      <c r="C57" s="45"/>
      <c r="D57" s="17"/>
      <c r="E57" s="45"/>
      <c r="F57" s="45"/>
      <c r="G57" s="45"/>
      <c r="H57" s="45"/>
      <c r="I57" s="45"/>
    </row>
    <row r="58" spans="1:11">
      <c r="A58" s="45"/>
      <c r="B58" s="17"/>
      <c r="C58" s="45"/>
      <c r="D58" s="17"/>
      <c r="E58" s="45"/>
      <c r="F58" s="45"/>
      <c r="G58" s="45"/>
      <c r="H58" s="45"/>
      <c r="I58" s="45"/>
    </row>
    <row r="59" spans="1:11">
      <c r="A59" s="45"/>
      <c r="B59" s="17"/>
      <c r="C59" s="45"/>
      <c r="D59" s="17"/>
      <c r="E59" s="45"/>
      <c r="F59" s="103" t="s">
        <v>76</v>
      </c>
      <c r="G59" s="104"/>
      <c r="H59" s="45"/>
      <c r="I59" s="45"/>
    </row>
    <row r="60" spans="1:11">
      <c r="A60" s="45"/>
      <c r="B60" s="17"/>
      <c r="C60" s="45"/>
      <c r="D60" s="17"/>
      <c r="E60" s="45"/>
      <c r="F60" s="45"/>
      <c r="G60" s="45"/>
      <c r="H60" s="45"/>
      <c r="I60" s="45"/>
    </row>
    <row r="61" spans="1:11">
      <c r="A61" s="45"/>
      <c r="B61" s="17"/>
      <c r="C61" s="45"/>
      <c r="D61" s="17"/>
      <c r="E61" s="45"/>
      <c r="F61" s="45"/>
      <c r="G61" s="45"/>
      <c r="H61" s="45"/>
      <c r="I61" s="45"/>
    </row>
    <row r="62" spans="1:11">
      <c r="A62" s="45"/>
      <c r="B62" s="17"/>
      <c r="C62" s="45"/>
      <c r="D62" s="17"/>
      <c r="E62" s="45"/>
      <c r="F62" s="45"/>
      <c r="G62" s="45"/>
      <c r="H62" s="45"/>
      <c r="I62" s="45"/>
    </row>
    <row r="63" spans="1:11">
      <c r="A63" s="45"/>
      <c r="B63" s="17"/>
      <c r="C63" s="45"/>
      <c r="D63" s="17"/>
      <c r="E63" s="45"/>
      <c r="F63" s="45"/>
      <c r="G63" s="45"/>
      <c r="H63" s="45"/>
      <c r="I63" s="45"/>
    </row>
  </sheetData>
  <sheetProtection selectLockedCells="1" selectUnlockedCells="1"/>
  <mergeCells count="10">
    <mergeCell ref="A6:F6"/>
    <mergeCell ref="A11:F11"/>
    <mergeCell ref="A16:F16"/>
    <mergeCell ref="A23:F23"/>
    <mergeCell ref="A50:F50"/>
    <mergeCell ref="A55:F55"/>
    <mergeCell ref="A44:F44"/>
    <mergeCell ref="A38:F38"/>
    <mergeCell ref="A28:F28"/>
    <mergeCell ref="A33:F33"/>
  </mergeCells>
  <pageMargins left="0.23622047244094491" right="0.23622047244094491" top="0.74803149606299213" bottom="0.74803149606299213" header="0.31496062992125984" footer="0.31496062992125984"/>
  <pageSetup paperSize="9" scale="63" firstPageNumber="0" fitToHeight="8" orientation="landscape" horizontalDpi="300" verticalDpi="300" r:id="rId1"/>
  <headerFooter alignWithMargins="0">
    <oddHeader>&amp;C&amp;"Times New Roman,Normalny"&amp;12&amp;A</oddHeader>
    <oddFooter>&amp;C&amp;"Times New Roman,Normalny"&amp;12Strona &amp;P</oddFooter>
  </headerFooter>
  <rowBreaks count="1" manualBreakCount="1">
    <brk id="2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28"/>
  <sheetViews>
    <sheetView topLeftCell="A25" zoomScaleNormal="100" workbookViewId="0">
      <selection activeCell="B28" sqref="B28"/>
    </sheetView>
  </sheetViews>
  <sheetFormatPr defaultColWidth="11.5703125" defaultRowHeight="12.75"/>
  <cols>
    <col min="2" max="2" width="98.7109375" style="1" customWidth="1"/>
    <col min="3" max="3" width="3.85546875" bestFit="1" customWidth="1"/>
    <col min="4" max="4" width="8.140625" style="1" bestFit="1" customWidth="1"/>
    <col min="7" max="7" width="12.5703125" customWidth="1"/>
  </cols>
  <sheetData>
    <row r="1" spans="1:10" ht="15.75">
      <c r="B1" s="15"/>
      <c r="G1" s="18"/>
      <c r="J1" s="179">
        <v>44708</v>
      </c>
    </row>
    <row r="3" spans="1:10">
      <c r="A3" s="80" t="s">
        <v>180</v>
      </c>
      <c r="B3" s="65" t="s">
        <v>43</v>
      </c>
      <c r="C3" s="66"/>
      <c r="D3" s="79"/>
      <c r="E3" s="66"/>
      <c r="F3" s="66"/>
      <c r="G3" s="66"/>
      <c r="H3" s="46"/>
      <c r="I3" s="45"/>
    </row>
    <row r="4" spans="1:10" ht="38.25">
      <c r="A4" s="2" t="s">
        <v>34</v>
      </c>
      <c r="B4" s="122" t="s">
        <v>1</v>
      </c>
      <c r="C4" s="2" t="s">
        <v>2</v>
      </c>
      <c r="D4" s="148" t="s">
        <v>11</v>
      </c>
      <c r="E4" s="2" t="s">
        <v>12</v>
      </c>
      <c r="F4" s="2" t="s">
        <v>13</v>
      </c>
      <c r="G4" s="2" t="s">
        <v>14</v>
      </c>
      <c r="H4" s="2" t="s">
        <v>96</v>
      </c>
      <c r="I4" s="2" t="s">
        <v>97</v>
      </c>
      <c r="J4" s="2" t="s">
        <v>98</v>
      </c>
    </row>
    <row r="5" spans="1:10" ht="60">
      <c r="A5" s="56" t="s">
        <v>5</v>
      </c>
      <c r="B5" s="116" t="s">
        <v>140</v>
      </c>
      <c r="C5" s="56" t="s">
        <v>15</v>
      </c>
      <c r="D5" s="56">
        <v>1100</v>
      </c>
      <c r="E5" s="72">
        <v>5</v>
      </c>
      <c r="F5" s="149">
        <v>0.08</v>
      </c>
      <c r="G5" s="4">
        <f>ROUND(E5*D5,2)</f>
        <v>5500</v>
      </c>
      <c r="H5" s="6">
        <f>ROUND(G5*F5,2)</f>
        <v>440</v>
      </c>
      <c r="I5" s="6">
        <f>ROUND(G5+H5,2)</f>
        <v>5940</v>
      </c>
      <c r="J5" s="6">
        <v>4.32</v>
      </c>
    </row>
    <row r="6" spans="1:10">
      <c r="A6" s="243" t="s">
        <v>17</v>
      </c>
      <c r="B6" s="243"/>
      <c r="C6" s="243"/>
      <c r="D6" s="243"/>
      <c r="E6" s="243"/>
      <c r="F6" s="243"/>
      <c r="G6" s="44">
        <f>SUM(G5)</f>
        <v>5500</v>
      </c>
      <c r="H6" s="60">
        <f>SUM(H5)</f>
        <v>440</v>
      </c>
      <c r="I6" s="60">
        <f>SUM(I5)</f>
        <v>5940</v>
      </c>
      <c r="J6" s="107"/>
    </row>
    <row r="7" spans="1:10">
      <c r="A7" s="46"/>
      <c r="B7" s="16"/>
      <c r="C7" s="46"/>
      <c r="D7" s="16"/>
      <c r="E7" s="46"/>
      <c r="F7" s="46"/>
      <c r="G7" s="46"/>
      <c r="H7" s="46"/>
      <c r="I7" s="45"/>
    </row>
    <row r="8" spans="1:10" s="3" customFormat="1">
      <c r="A8" s="19" t="s">
        <v>183</v>
      </c>
      <c r="B8" s="91" t="s">
        <v>56</v>
      </c>
      <c r="C8" s="92"/>
      <c r="D8" s="92"/>
      <c r="E8" s="92"/>
      <c r="F8" s="92"/>
      <c r="G8" s="93"/>
      <c r="H8" s="46"/>
      <c r="I8" s="46"/>
    </row>
    <row r="9" spans="1:10" s="3" customFormat="1" ht="38.25">
      <c r="A9" s="2" t="s">
        <v>34</v>
      </c>
      <c r="B9" s="122" t="s">
        <v>1</v>
      </c>
      <c r="C9" s="2" t="s">
        <v>2</v>
      </c>
      <c r="D9" s="148" t="s">
        <v>11</v>
      </c>
      <c r="E9" s="2" t="s">
        <v>12</v>
      </c>
      <c r="F9" s="2" t="s">
        <v>13</v>
      </c>
      <c r="G9" s="2" t="s">
        <v>14</v>
      </c>
      <c r="H9" s="2" t="s">
        <v>96</v>
      </c>
      <c r="I9" s="2" t="s">
        <v>97</v>
      </c>
      <c r="J9" s="2" t="s">
        <v>98</v>
      </c>
    </row>
    <row r="10" spans="1:10" s="3" customFormat="1" ht="60">
      <c r="A10" s="23" t="s">
        <v>5</v>
      </c>
      <c r="B10" s="150" t="s">
        <v>111</v>
      </c>
      <c r="C10" s="23" t="s">
        <v>15</v>
      </c>
      <c r="D10" s="55">
        <v>200</v>
      </c>
      <c r="E10" s="94">
        <v>16</v>
      </c>
      <c r="F10" s="149">
        <v>0.08</v>
      </c>
      <c r="G10" s="4">
        <f t="shared" ref="G10:G12" si="0">ROUND(E10*D10,2)</f>
        <v>3200</v>
      </c>
      <c r="H10" s="6">
        <f t="shared" ref="H10:H12" si="1">ROUND(G10*F10,2)</f>
        <v>256</v>
      </c>
      <c r="I10" s="6">
        <f t="shared" ref="I10:I12" si="2">ROUND(G10+H10,2)</f>
        <v>3456</v>
      </c>
      <c r="J10" s="6">
        <v>16.2</v>
      </c>
    </row>
    <row r="11" spans="1:10" s="3" customFormat="1">
      <c r="A11" s="23" t="s">
        <v>7</v>
      </c>
      <c r="B11" s="150" t="s">
        <v>57</v>
      </c>
      <c r="C11" s="23" t="s">
        <v>15</v>
      </c>
      <c r="D11" s="55">
        <v>20</v>
      </c>
      <c r="E11" s="94">
        <v>12</v>
      </c>
      <c r="F11" s="149">
        <v>0.08</v>
      </c>
      <c r="G11" s="4">
        <f t="shared" si="0"/>
        <v>240</v>
      </c>
      <c r="H11" s="6">
        <f t="shared" si="1"/>
        <v>19.2</v>
      </c>
      <c r="I11" s="6">
        <f t="shared" si="2"/>
        <v>259.2</v>
      </c>
      <c r="J11" s="6">
        <v>10.8</v>
      </c>
    </row>
    <row r="12" spans="1:10" s="3" customFormat="1" ht="72">
      <c r="A12" s="23" t="s">
        <v>9</v>
      </c>
      <c r="B12" s="116" t="s">
        <v>112</v>
      </c>
      <c r="C12" s="56" t="s">
        <v>15</v>
      </c>
      <c r="D12" s="58">
        <v>12000</v>
      </c>
      <c r="E12" s="59">
        <v>6</v>
      </c>
      <c r="F12" s="149">
        <v>0.08</v>
      </c>
      <c r="G12" s="4">
        <f t="shared" si="0"/>
        <v>72000</v>
      </c>
      <c r="H12" s="6">
        <f t="shared" si="1"/>
        <v>5760</v>
      </c>
      <c r="I12" s="6">
        <f t="shared" si="2"/>
        <v>77760</v>
      </c>
      <c r="J12" s="6">
        <v>5.83</v>
      </c>
    </row>
    <row r="13" spans="1:10" s="3" customFormat="1">
      <c r="A13" s="243" t="s">
        <v>17</v>
      </c>
      <c r="B13" s="243"/>
      <c r="C13" s="243"/>
      <c r="D13" s="243"/>
      <c r="E13" s="243"/>
      <c r="F13" s="243"/>
      <c r="G13" s="44">
        <f>SUM(G10:G12)</f>
        <v>75440</v>
      </c>
      <c r="H13" s="60">
        <f>SUM(H10:H12)</f>
        <v>6035.2</v>
      </c>
      <c r="I13" s="60">
        <f>SUM(I10:I12)</f>
        <v>81475.199999999997</v>
      </c>
      <c r="J13" s="107"/>
    </row>
    <row r="14" spans="1:10" s="3" customFormat="1">
      <c r="A14" s="46"/>
      <c r="B14" s="90"/>
      <c r="C14" s="46"/>
      <c r="D14" s="16"/>
      <c r="E14" s="46"/>
      <c r="F14" s="46"/>
      <c r="G14" s="46"/>
      <c r="H14" s="46"/>
      <c r="I14" s="46"/>
    </row>
    <row r="15" spans="1:10">
      <c r="A15" s="19" t="s">
        <v>185</v>
      </c>
      <c r="B15" s="95" t="s">
        <v>65</v>
      </c>
      <c r="C15" s="51"/>
      <c r="D15" s="83"/>
      <c r="E15" s="51"/>
      <c r="F15" s="51"/>
      <c r="G15" s="51"/>
      <c r="H15" s="45"/>
      <c r="I15" s="45"/>
    </row>
    <row r="16" spans="1:10" ht="38.25">
      <c r="A16" s="2" t="s">
        <v>34</v>
      </c>
      <c r="B16" s="122" t="s">
        <v>1</v>
      </c>
      <c r="C16" s="2" t="s">
        <v>2</v>
      </c>
      <c r="D16" s="148" t="s">
        <v>11</v>
      </c>
      <c r="E16" s="2" t="s">
        <v>12</v>
      </c>
      <c r="F16" s="2" t="s">
        <v>13</v>
      </c>
      <c r="G16" s="2" t="s">
        <v>14</v>
      </c>
      <c r="H16" s="2" t="s">
        <v>96</v>
      </c>
      <c r="I16" s="2" t="s">
        <v>97</v>
      </c>
      <c r="J16" s="2" t="s">
        <v>98</v>
      </c>
    </row>
    <row r="17" spans="1:10" ht="48">
      <c r="A17" s="56" t="s">
        <v>5</v>
      </c>
      <c r="B17" s="109" t="s">
        <v>66</v>
      </c>
      <c r="C17" s="96" t="s">
        <v>6</v>
      </c>
      <c r="D17" s="97">
        <v>35</v>
      </c>
      <c r="E17" s="98">
        <v>60</v>
      </c>
      <c r="F17" s="149">
        <v>0.08</v>
      </c>
      <c r="G17" s="4">
        <f t="shared" ref="G17:G18" si="3">ROUND(E17*D17,2)</f>
        <v>2100</v>
      </c>
      <c r="H17" s="6">
        <f t="shared" ref="H17:H18" si="4">ROUND(G17*F17,2)</f>
        <v>168</v>
      </c>
      <c r="I17" s="6">
        <f t="shared" ref="I17:I18" si="5">ROUND(G17+H17,2)</f>
        <v>2268</v>
      </c>
      <c r="J17" s="163">
        <v>44.5</v>
      </c>
    </row>
    <row r="18" spans="1:10" ht="48">
      <c r="A18" s="56" t="s">
        <v>7</v>
      </c>
      <c r="B18" s="109" t="s">
        <v>67</v>
      </c>
      <c r="C18" s="96" t="s">
        <v>6</v>
      </c>
      <c r="D18" s="97">
        <v>20</v>
      </c>
      <c r="E18" s="98">
        <v>12</v>
      </c>
      <c r="F18" s="149">
        <v>0.08</v>
      </c>
      <c r="G18" s="4">
        <f t="shared" si="3"/>
        <v>240</v>
      </c>
      <c r="H18" s="6">
        <f t="shared" si="4"/>
        <v>19.2</v>
      </c>
      <c r="I18" s="6">
        <f t="shared" si="5"/>
        <v>259.2</v>
      </c>
      <c r="J18" s="163">
        <v>9.6199999999999992</v>
      </c>
    </row>
    <row r="19" spans="1:10">
      <c r="A19" s="243" t="s">
        <v>17</v>
      </c>
      <c r="B19" s="243"/>
      <c r="C19" s="243"/>
      <c r="D19" s="243"/>
      <c r="E19" s="243"/>
      <c r="F19" s="243"/>
      <c r="G19" s="44">
        <f>SUM(G17:G18)</f>
        <v>2340</v>
      </c>
      <c r="H19" s="108">
        <f>G19*1.08</f>
        <v>2527.2000000000003</v>
      </c>
      <c r="I19" s="108"/>
      <c r="J19" s="107"/>
    </row>
    <row r="20" spans="1:10">
      <c r="A20" s="45"/>
      <c r="B20" s="17"/>
      <c r="C20" s="45"/>
      <c r="D20" s="17"/>
      <c r="E20" s="45"/>
      <c r="F20" s="45"/>
      <c r="G20" s="45"/>
      <c r="H20" s="45"/>
      <c r="I20" s="45"/>
    </row>
    <row r="21" spans="1:10">
      <c r="A21" s="19" t="s">
        <v>186</v>
      </c>
      <c r="B21" s="83" t="s">
        <v>68</v>
      </c>
      <c r="C21" s="66"/>
      <c r="D21" s="79"/>
      <c r="E21" s="66"/>
      <c r="F21" s="66"/>
      <c r="G21" s="66"/>
      <c r="H21" s="46"/>
      <c r="I21" s="46"/>
    </row>
    <row r="22" spans="1:10" ht="38.25" customHeight="1">
      <c r="A22" s="2" t="s">
        <v>34</v>
      </c>
      <c r="B22" s="122" t="s">
        <v>1</v>
      </c>
      <c r="C22" s="2" t="s">
        <v>2</v>
      </c>
      <c r="D22" s="148" t="s">
        <v>11</v>
      </c>
      <c r="E22" s="2" t="s">
        <v>12</v>
      </c>
      <c r="F22" s="2" t="s">
        <v>13</v>
      </c>
      <c r="G22" s="2" t="s">
        <v>14</v>
      </c>
      <c r="H22" s="2" t="s">
        <v>96</v>
      </c>
      <c r="I22" s="2" t="s">
        <v>97</v>
      </c>
      <c r="J22" s="2" t="s">
        <v>98</v>
      </c>
    </row>
    <row r="23" spans="1:10" ht="69" customHeight="1">
      <c r="A23" s="23" t="s">
        <v>5</v>
      </c>
      <c r="B23" s="169" t="s">
        <v>113</v>
      </c>
      <c r="C23" s="58" t="s">
        <v>15</v>
      </c>
      <c r="D23" s="58">
        <v>30</v>
      </c>
      <c r="E23" s="99">
        <v>25</v>
      </c>
      <c r="F23" s="149">
        <v>0.08</v>
      </c>
      <c r="G23" s="4">
        <f t="shared" ref="G23:G25" si="6">ROUND(E23*D23,2)</f>
        <v>750</v>
      </c>
      <c r="H23" s="6">
        <f t="shared" ref="H23:H25" si="7">ROUND(G23*F23,2)</f>
        <v>60</v>
      </c>
      <c r="I23" s="6">
        <f t="shared" ref="I23:I25" si="8">ROUND(G23+H23,2)</f>
        <v>810</v>
      </c>
      <c r="J23" s="163">
        <v>20.99</v>
      </c>
    </row>
    <row r="24" spans="1:10" ht="70.150000000000006" customHeight="1">
      <c r="A24" s="23" t="s">
        <v>7</v>
      </c>
      <c r="B24" s="106" t="s">
        <v>158</v>
      </c>
      <c r="C24" s="58" t="s">
        <v>15</v>
      </c>
      <c r="D24" s="55">
        <v>700</v>
      </c>
      <c r="E24" s="44">
        <v>8</v>
      </c>
      <c r="F24" s="149">
        <v>0.08</v>
      </c>
      <c r="G24" s="4">
        <f t="shared" si="6"/>
        <v>5600</v>
      </c>
      <c r="H24" s="6">
        <f t="shared" si="7"/>
        <v>448</v>
      </c>
      <c r="I24" s="6">
        <f t="shared" si="8"/>
        <v>6048</v>
      </c>
      <c r="J24" s="163">
        <v>7.94</v>
      </c>
    </row>
    <row r="25" spans="1:10" ht="60">
      <c r="A25" s="23" t="s">
        <v>9</v>
      </c>
      <c r="B25" s="106" t="s">
        <v>159</v>
      </c>
      <c r="C25" s="58" t="s">
        <v>15</v>
      </c>
      <c r="D25" s="55">
        <v>300</v>
      </c>
      <c r="E25" s="44">
        <v>4</v>
      </c>
      <c r="F25" s="149">
        <v>0.08</v>
      </c>
      <c r="G25" s="4">
        <f t="shared" si="6"/>
        <v>1200</v>
      </c>
      <c r="H25" s="6">
        <f t="shared" si="7"/>
        <v>96</v>
      </c>
      <c r="I25" s="6">
        <f t="shared" si="8"/>
        <v>1296</v>
      </c>
      <c r="J25" s="163">
        <v>4.1100000000000003</v>
      </c>
    </row>
    <row r="26" spans="1:10">
      <c r="A26" s="243" t="s">
        <v>17</v>
      </c>
      <c r="B26" s="243"/>
      <c r="C26" s="243"/>
      <c r="D26" s="243"/>
      <c r="E26" s="243"/>
      <c r="F26" s="243"/>
      <c r="G26" s="31">
        <f>SUM(G23:G25)</f>
        <v>7550</v>
      </c>
      <c r="H26" s="108">
        <f>G26*1.08</f>
        <v>8154.0000000000009</v>
      </c>
      <c r="I26" s="60">
        <f>SUM(I23:I25)</f>
        <v>8154</v>
      </c>
      <c r="J26" s="107"/>
    </row>
    <row r="27" spans="1:10">
      <c r="A27" s="86"/>
      <c r="B27" s="86"/>
      <c r="C27" s="86"/>
      <c r="D27" s="86"/>
      <c r="E27" s="86"/>
      <c r="F27" s="86"/>
      <c r="G27" s="87"/>
      <c r="H27" s="46"/>
      <c r="I27" s="46"/>
    </row>
    <row r="28" spans="1:10">
      <c r="B28" s="1" t="s">
        <v>198</v>
      </c>
    </row>
  </sheetData>
  <sheetProtection selectLockedCells="1" selectUnlockedCells="1"/>
  <mergeCells count="4">
    <mergeCell ref="A19:F19"/>
    <mergeCell ref="A26:F26"/>
    <mergeCell ref="A13:F13"/>
    <mergeCell ref="A6:F6"/>
  </mergeCells>
  <pageMargins left="0.23622047244094491" right="0.23622047244094491" top="0.74803149606299213" bottom="0.74803149606299213" header="0.31496062992125984" footer="0.31496062992125984"/>
  <pageSetup paperSize="9" scale="63" firstPageNumber="0" fitToHeight="8" orientation="landscape" horizontalDpi="300" verticalDpi="300" r:id="rId1"/>
  <headerFooter alignWithMargins="0">
    <oddHeader>&amp;C&amp;"Times New Roman,Normalny"&amp;12&amp;A</oddHeader>
    <oddFooter>&amp;C&amp;"Times New Roman,Normalny"&amp;12Strona &amp;P</oddFooter>
  </headerFooter>
  <rowBreaks count="1" manualBreakCount="1">
    <brk id="19"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0"/>
  <sheetViews>
    <sheetView topLeftCell="A28" zoomScale="80" zoomScaleNormal="80" workbookViewId="0">
      <selection activeCell="A33" sqref="A33:K39"/>
    </sheetView>
  </sheetViews>
  <sheetFormatPr defaultColWidth="11.5703125" defaultRowHeight="12.75"/>
  <cols>
    <col min="2" max="2" width="98.7109375" style="1" customWidth="1"/>
    <col min="3" max="3" width="3.85546875" bestFit="1" customWidth="1"/>
    <col min="4" max="4" width="8.140625" style="1" bestFit="1" customWidth="1"/>
    <col min="7" max="7" width="12.5703125" customWidth="1"/>
  </cols>
  <sheetData>
    <row r="1" spans="1:11" ht="15.75">
      <c r="B1" s="15" t="s">
        <v>91</v>
      </c>
      <c r="G1" s="18">
        <v>44692</v>
      </c>
    </row>
    <row r="3" spans="1:11" s="3" customFormat="1">
      <c r="A3" s="19" t="s">
        <v>172</v>
      </c>
      <c r="B3" s="78" t="s">
        <v>77</v>
      </c>
      <c r="C3" s="66"/>
      <c r="D3" s="79"/>
      <c r="E3" s="66"/>
      <c r="F3" s="66"/>
      <c r="G3" s="66"/>
      <c r="H3" s="46"/>
      <c r="I3" s="46"/>
    </row>
    <row r="4" spans="1:11" s="3" customFormat="1" ht="36">
      <c r="A4" s="23" t="s">
        <v>34</v>
      </c>
      <c r="B4" s="24" t="s">
        <v>1</v>
      </c>
      <c r="C4" s="23" t="s">
        <v>2</v>
      </c>
      <c r="D4" s="12" t="s">
        <v>3</v>
      </c>
      <c r="E4" s="12" t="s">
        <v>20</v>
      </c>
      <c r="F4" s="12" t="s">
        <v>21</v>
      </c>
      <c r="G4" s="12" t="s">
        <v>81</v>
      </c>
      <c r="H4" s="12" t="s">
        <v>100</v>
      </c>
      <c r="I4" s="12" t="s">
        <v>101</v>
      </c>
      <c r="J4" s="12" t="s">
        <v>102</v>
      </c>
    </row>
    <row r="5" spans="1:11" s="3" customFormat="1" ht="24">
      <c r="A5" s="56" t="s">
        <v>5</v>
      </c>
      <c r="B5" s="117" t="s">
        <v>122</v>
      </c>
      <c r="C5" s="36" t="s">
        <v>15</v>
      </c>
      <c r="D5" s="36">
        <v>2800</v>
      </c>
      <c r="E5" s="40">
        <v>17.5</v>
      </c>
      <c r="F5" s="39">
        <v>0.08</v>
      </c>
      <c r="G5" s="30">
        <f t="shared" ref="G5" si="0">ROUND(D5*E5,2)</f>
        <v>49000</v>
      </c>
      <c r="H5" s="30">
        <f t="shared" ref="H5" si="1">ROUND(F5*G5,2)</f>
        <v>3920</v>
      </c>
      <c r="I5" s="30">
        <f t="shared" ref="I5" si="2">ROUND(G5+H5,2)</f>
        <v>52920</v>
      </c>
      <c r="J5" s="107">
        <v>16.2</v>
      </c>
    </row>
    <row r="6" spans="1:11" s="3" customFormat="1">
      <c r="A6" s="250"/>
      <c r="B6" s="250"/>
      <c r="C6" s="250"/>
      <c r="D6" s="250"/>
      <c r="E6" s="250"/>
      <c r="F6" s="250"/>
      <c r="G6" s="11">
        <f>SUM(G5:G5)</f>
        <v>49000</v>
      </c>
      <c r="H6" s="60">
        <f>SUM(H5:H5)</f>
        <v>3920</v>
      </c>
      <c r="I6" s="60">
        <f>SUM(I5:I5)</f>
        <v>52920</v>
      </c>
      <c r="J6" s="107"/>
    </row>
    <row r="7" spans="1:11" s="3" customFormat="1">
      <c r="A7" s="46"/>
      <c r="B7" s="16"/>
      <c r="C7" s="46"/>
      <c r="D7" s="16"/>
      <c r="E7" s="46"/>
      <c r="F7" s="46"/>
      <c r="G7" s="46"/>
      <c r="H7" s="46"/>
      <c r="I7" s="46"/>
    </row>
    <row r="8" spans="1:11" s="3" customFormat="1">
      <c r="A8" s="19" t="s">
        <v>176</v>
      </c>
      <c r="B8" s="82" t="s">
        <v>33</v>
      </c>
      <c r="C8" s="51"/>
      <c r="D8" s="83"/>
      <c r="E8" s="51"/>
      <c r="F8" s="51"/>
      <c r="G8" s="51"/>
      <c r="H8" s="46"/>
      <c r="I8" s="46"/>
    </row>
    <row r="9" spans="1:11" s="3" customFormat="1" ht="25.5" customHeight="1">
      <c r="A9" s="36" t="s">
        <v>92</v>
      </c>
      <c r="B9" s="24" t="s">
        <v>1</v>
      </c>
      <c r="C9" s="36" t="s">
        <v>2</v>
      </c>
      <c r="D9" s="37" t="s">
        <v>93</v>
      </c>
      <c r="E9" s="24" t="s">
        <v>94</v>
      </c>
      <c r="F9" s="36" t="s">
        <v>4</v>
      </c>
      <c r="G9" s="24" t="s">
        <v>95</v>
      </c>
      <c r="H9" s="23" t="s">
        <v>96</v>
      </c>
      <c r="I9" s="23" t="s">
        <v>97</v>
      </c>
      <c r="J9" s="2" t="s">
        <v>98</v>
      </c>
    </row>
    <row r="10" spans="1:11" s="3" customFormat="1" ht="108">
      <c r="A10" s="23" t="s">
        <v>5</v>
      </c>
      <c r="B10" s="150" t="s">
        <v>110</v>
      </c>
      <c r="C10" s="23" t="s">
        <v>15</v>
      </c>
      <c r="D10" s="55">
        <v>90</v>
      </c>
      <c r="E10" s="84">
        <v>104.5</v>
      </c>
      <c r="F10" s="12" t="s">
        <v>128</v>
      </c>
      <c r="G10" s="128">
        <f t="shared" ref="G10:G11" si="3">D10*E10</f>
        <v>9405</v>
      </c>
      <c r="H10" s="6">
        <f t="shared" ref="H10:H11" si="4">ROUND(G10*F10,2)</f>
        <v>752.4</v>
      </c>
      <c r="I10" s="6">
        <f t="shared" ref="I10:I11" si="5">ROUND(G10+H10,2)</f>
        <v>10157.4</v>
      </c>
      <c r="J10" s="6">
        <v>102.6</v>
      </c>
    </row>
    <row r="11" spans="1:11" s="3" customFormat="1">
      <c r="A11" s="23" t="s">
        <v>7</v>
      </c>
      <c r="B11" s="150" t="s">
        <v>35</v>
      </c>
      <c r="C11" s="23" t="s">
        <v>15</v>
      </c>
      <c r="D11" s="55">
        <v>30</v>
      </c>
      <c r="E11" s="84">
        <v>5</v>
      </c>
      <c r="F11" s="12" t="s">
        <v>128</v>
      </c>
      <c r="G11" s="128">
        <f t="shared" si="3"/>
        <v>150</v>
      </c>
      <c r="H11" s="6">
        <f t="shared" si="4"/>
        <v>12</v>
      </c>
      <c r="I11" s="6">
        <f t="shared" si="5"/>
        <v>162</v>
      </c>
      <c r="J11" s="107">
        <v>5.4</v>
      </c>
    </row>
    <row r="12" spans="1:11" s="3" customFormat="1">
      <c r="A12" s="254"/>
      <c r="B12" s="254" t="s">
        <v>36</v>
      </c>
      <c r="C12" s="254"/>
      <c r="D12" s="254"/>
      <c r="E12" s="254"/>
      <c r="F12" s="254"/>
      <c r="G12" s="11">
        <f>SUM(G10:G11)</f>
        <v>9555</v>
      </c>
      <c r="H12" s="60">
        <f>SUM(H10:H11)</f>
        <v>764.4</v>
      </c>
      <c r="I12" s="60">
        <f>SUM(I10:I11)</f>
        <v>10319.4</v>
      </c>
      <c r="J12" s="107"/>
    </row>
    <row r="13" spans="1:11" s="3" customFormat="1">
      <c r="A13" s="64"/>
      <c r="B13" s="64"/>
      <c r="C13" s="64"/>
      <c r="D13" s="64"/>
      <c r="E13" s="64"/>
      <c r="F13" s="64"/>
      <c r="G13" s="61"/>
      <c r="H13" s="46"/>
      <c r="I13" s="46"/>
    </row>
    <row r="14" spans="1:11" s="3" customFormat="1">
      <c r="A14" s="62" t="s">
        <v>181</v>
      </c>
      <c r="B14" s="63" t="s">
        <v>47</v>
      </c>
      <c r="C14" s="45"/>
      <c r="D14" s="17"/>
      <c r="E14" s="45"/>
      <c r="F14" s="45"/>
      <c r="G14" s="45"/>
      <c r="H14" s="46"/>
      <c r="I14" s="46"/>
    </row>
    <row r="15" spans="1:11" ht="25.5" customHeight="1">
      <c r="A15" s="2" t="s">
        <v>34</v>
      </c>
      <c r="B15" s="122" t="s">
        <v>1</v>
      </c>
      <c r="C15" s="2" t="s">
        <v>2</v>
      </c>
      <c r="D15" s="148" t="s">
        <v>11</v>
      </c>
      <c r="E15" s="2" t="s">
        <v>12</v>
      </c>
      <c r="F15" s="2" t="s">
        <v>13</v>
      </c>
      <c r="G15" s="2" t="s">
        <v>14</v>
      </c>
      <c r="H15" s="2" t="s">
        <v>96</v>
      </c>
      <c r="I15" s="2" t="s">
        <v>97</v>
      </c>
      <c r="J15" s="2" t="s">
        <v>98</v>
      </c>
    </row>
    <row r="16" spans="1:11" ht="76.5">
      <c r="A16" s="54" t="s">
        <v>5</v>
      </c>
      <c r="B16" s="153" t="s">
        <v>48</v>
      </c>
      <c r="C16" s="54" t="s">
        <v>6</v>
      </c>
      <c r="D16" s="23">
        <v>20</v>
      </c>
      <c r="E16" s="42">
        <v>580</v>
      </c>
      <c r="F16" s="149">
        <v>0.08</v>
      </c>
      <c r="G16" s="4">
        <f t="shared" ref="G16:G17" si="6">ROUND(E16*D16,2)</f>
        <v>11600</v>
      </c>
      <c r="H16" s="6">
        <f t="shared" ref="H16:H17" si="7">ROUND(G16*F16,2)</f>
        <v>928</v>
      </c>
      <c r="I16" s="6">
        <f t="shared" ref="I16:I17" si="8">ROUND(G16+H16,2)</f>
        <v>12528</v>
      </c>
      <c r="J16" s="107"/>
      <c r="K16" s="196" t="s">
        <v>196</v>
      </c>
    </row>
    <row r="17" spans="1:11" ht="37.15" customHeight="1">
      <c r="A17" s="54" t="s">
        <v>7</v>
      </c>
      <c r="B17" s="153" t="s">
        <v>49</v>
      </c>
      <c r="C17" s="54" t="s">
        <v>6</v>
      </c>
      <c r="D17" s="23">
        <v>2</v>
      </c>
      <c r="E17" s="42">
        <v>730</v>
      </c>
      <c r="F17" s="149">
        <v>0.08</v>
      </c>
      <c r="G17" s="4">
        <f t="shared" si="6"/>
        <v>1460</v>
      </c>
      <c r="H17" s="6">
        <f t="shared" si="7"/>
        <v>116.8</v>
      </c>
      <c r="I17" s="6">
        <f t="shared" si="8"/>
        <v>1576.8</v>
      </c>
      <c r="J17" s="107"/>
    </row>
    <row r="18" spans="1:11">
      <c r="A18" s="243" t="s">
        <v>8</v>
      </c>
      <c r="B18" s="243"/>
      <c r="C18" s="243"/>
      <c r="D18" s="243"/>
      <c r="E18" s="243"/>
      <c r="F18" s="243"/>
      <c r="G18" s="60">
        <f>SUM(G16:G17)</f>
        <v>13060</v>
      </c>
      <c r="H18" s="108">
        <f>G18*1.08</f>
        <v>14104.800000000001</v>
      </c>
      <c r="I18" s="108"/>
      <c r="J18" s="107"/>
    </row>
    <row r="19" spans="1:11">
      <c r="A19" s="46"/>
      <c r="B19" s="16"/>
      <c r="C19" s="46"/>
      <c r="D19" s="16"/>
      <c r="E19" s="46"/>
      <c r="F19" s="46"/>
      <c r="G19" s="46"/>
      <c r="H19" s="46"/>
      <c r="I19" s="45"/>
    </row>
    <row r="20" spans="1:11">
      <c r="A20" s="62" t="s">
        <v>42</v>
      </c>
      <c r="B20" s="63" t="s">
        <v>50</v>
      </c>
      <c r="C20" s="45"/>
      <c r="D20" s="17"/>
      <c r="E20" s="45"/>
      <c r="F20" s="45"/>
      <c r="G20" s="45"/>
      <c r="H20" s="46"/>
      <c r="I20" s="45"/>
    </row>
    <row r="21" spans="1:11" ht="25.5" customHeight="1">
      <c r="A21" s="2" t="s">
        <v>34</v>
      </c>
      <c r="B21" s="122" t="s">
        <v>1</v>
      </c>
      <c r="C21" s="2" t="s">
        <v>2</v>
      </c>
      <c r="D21" s="148" t="s">
        <v>11</v>
      </c>
      <c r="E21" s="2" t="s">
        <v>12</v>
      </c>
      <c r="F21" s="2" t="s">
        <v>13</v>
      </c>
      <c r="G21" s="2" t="s">
        <v>14</v>
      </c>
      <c r="H21" s="2" t="s">
        <v>96</v>
      </c>
      <c r="I21" s="2" t="s">
        <v>97</v>
      </c>
      <c r="J21" s="2" t="s">
        <v>98</v>
      </c>
    </row>
    <row r="22" spans="1:11" ht="72">
      <c r="A22" s="54" t="s">
        <v>5</v>
      </c>
      <c r="B22" s="153" t="s">
        <v>141</v>
      </c>
      <c r="C22" s="54" t="s">
        <v>6</v>
      </c>
      <c r="D22" s="23">
        <v>15</v>
      </c>
      <c r="E22" s="42">
        <v>130</v>
      </c>
      <c r="F22" s="149">
        <v>0.08</v>
      </c>
      <c r="G22" s="4">
        <f t="shared" ref="G22:G24" si="9">ROUND(E22*D22,2)</f>
        <v>1950</v>
      </c>
      <c r="H22" s="6">
        <f t="shared" ref="H22:H24" si="10">ROUND(G22*F22,2)</f>
        <v>156</v>
      </c>
      <c r="I22" s="6">
        <f t="shared" ref="I22:I24" si="11">ROUND(G22+H22,2)</f>
        <v>2106</v>
      </c>
      <c r="J22" s="6">
        <v>140.4</v>
      </c>
    </row>
    <row r="23" spans="1:11" ht="63.75">
      <c r="A23" s="54" t="s">
        <v>7</v>
      </c>
      <c r="B23" s="115" t="s">
        <v>142</v>
      </c>
      <c r="C23" s="69" t="s">
        <v>15</v>
      </c>
      <c r="D23" s="55">
        <v>3000</v>
      </c>
      <c r="E23" s="44">
        <v>3</v>
      </c>
      <c r="F23" s="149">
        <v>0.08</v>
      </c>
      <c r="G23" s="4">
        <f t="shared" si="9"/>
        <v>9000</v>
      </c>
      <c r="H23" s="6">
        <f t="shared" si="10"/>
        <v>720</v>
      </c>
      <c r="I23" s="6">
        <f t="shared" si="11"/>
        <v>9720</v>
      </c>
      <c r="J23" s="6">
        <v>2.92</v>
      </c>
    </row>
    <row r="24" spans="1:11" ht="24">
      <c r="A24" s="54" t="s">
        <v>9</v>
      </c>
      <c r="B24" s="116" t="s">
        <v>51</v>
      </c>
      <c r="C24" s="69" t="s">
        <v>15</v>
      </c>
      <c r="D24" s="55">
        <v>1000</v>
      </c>
      <c r="E24" s="44">
        <v>26.5</v>
      </c>
      <c r="F24" s="149">
        <v>0.08</v>
      </c>
      <c r="G24" s="4">
        <f t="shared" si="9"/>
        <v>26500</v>
      </c>
      <c r="H24" s="6">
        <f t="shared" si="10"/>
        <v>2120</v>
      </c>
      <c r="I24" s="6">
        <f t="shared" si="11"/>
        <v>28620</v>
      </c>
      <c r="J24" s="6">
        <v>27</v>
      </c>
    </row>
    <row r="25" spans="1:11">
      <c r="A25" s="243" t="s">
        <v>8</v>
      </c>
      <c r="B25" s="243"/>
      <c r="C25" s="243"/>
      <c r="D25" s="243"/>
      <c r="E25" s="243"/>
      <c r="F25" s="243"/>
      <c r="G25" s="60">
        <f>SUM(G22:G24)</f>
        <v>37450</v>
      </c>
      <c r="H25" s="60">
        <f>SUM(H22:H24)</f>
        <v>2996</v>
      </c>
      <c r="I25" s="60">
        <f>SUM(I22:I24)</f>
        <v>40446</v>
      </c>
      <c r="J25" s="107"/>
    </row>
    <row r="26" spans="1:11">
      <c r="A26" s="46"/>
      <c r="B26" s="16"/>
      <c r="C26" s="46"/>
      <c r="D26" s="16"/>
      <c r="E26" s="46"/>
      <c r="F26" s="46"/>
      <c r="G26" s="46"/>
      <c r="H26" s="46"/>
      <c r="I26" s="45"/>
    </row>
    <row r="27" spans="1:11">
      <c r="A27" s="62" t="s">
        <v>182</v>
      </c>
      <c r="B27" s="63" t="s">
        <v>52</v>
      </c>
      <c r="C27" s="45"/>
      <c r="D27" s="17"/>
      <c r="E27" s="45"/>
      <c r="F27" s="45"/>
      <c r="G27" s="45"/>
      <c r="H27" s="46"/>
      <c r="I27" s="45"/>
    </row>
    <row r="28" spans="1:11" ht="25.5" customHeight="1">
      <c r="A28" s="2" t="s">
        <v>34</v>
      </c>
      <c r="B28" s="122" t="s">
        <v>1</v>
      </c>
      <c r="C28" s="2" t="s">
        <v>2</v>
      </c>
      <c r="D28" s="148" t="s">
        <v>11</v>
      </c>
      <c r="E28" s="2" t="s">
        <v>12</v>
      </c>
      <c r="F28" s="2" t="s">
        <v>13</v>
      </c>
      <c r="G28" s="2" t="s">
        <v>14</v>
      </c>
      <c r="H28" s="2" t="s">
        <v>96</v>
      </c>
      <c r="I28" s="2" t="s">
        <v>97</v>
      </c>
      <c r="J28" s="2" t="s">
        <v>98</v>
      </c>
    </row>
    <row r="29" spans="1:11" ht="60">
      <c r="A29" s="54" t="s">
        <v>5</v>
      </c>
      <c r="B29" s="106" t="s">
        <v>154</v>
      </c>
      <c r="C29" s="54" t="s">
        <v>15</v>
      </c>
      <c r="D29" s="23">
        <v>800</v>
      </c>
      <c r="E29" s="42">
        <v>265</v>
      </c>
      <c r="F29" s="149">
        <v>0.08</v>
      </c>
      <c r="G29" s="4">
        <f t="shared" ref="G29:G30" si="12">ROUND(E29*D29,2)</f>
        <v>212000</v>
      </c>
      <c r="H29" s="6">
        <f t="shared" ref="H29:H30" si="13">ROUND(G29*F29,2)</f>
        <v>16960</v>
      </c>
      <c r="I29" s="6">
        <f t="shared" ref="I29:I30" si="14">ROUND(G29+H29,2)</f>
        <v>228960</v>
      </c>
      <c r="J29" s="6">
        <v>259.2</v>
      </c>
      <c r="K29" s="13" t="s">
        <v>53</v>
      </c>
    </row>
    <row r="30" spans="1:11" ht="60">
      <c r="A30" s="54" t="s">
        <v>7</v>
      </c>
      <c r="B30" s="106" t="s">
        <v>54</v>
      </c>
      <c r="C30" s="54" t="s">
        <v>15</v>
      </c>
      <c r="D30" s="23">
        <v>900</v>
      </c>
      <c r="E30" s="42">
        <v>33</v>
      </c>
      <c r="F30" s="149">
        <v>0.08</v>
      </c>
      <c r="G30" s="4">
        <f t="shared" si="12"/>
        <v>29700</v>
      </c>
      <c r="H30" s="6">
        <f t="shared" si="13"/>
        <v>2376</v>
      </c>
      <c r="I30" s="6">
        <f t="shared" si="14"/>
        <v>32076</v>
      </c>
      <c r="J30" s="6">
        <v>32.4</v>
      </c>
      <c r="K30" s="13" t="s">
        <v>55</v>
      </c>
    </row>
    <row r="31" spans="1:11">
      <c r="A31" s="243" t="s">
        <v>8</v>
      </c>
      <c r="B31" s="243"/>
      <c r="C31" s="243"/>
      <c r="D31" s="243"/>
      <c r="E31" s="243"/>
      <c r="F31" s="243"/>
      <c r="G31" s="60">
        <f>SUM(G29:G30)</f>
        <v>241700</v>
      </c>
      <c r="H31" s="60">
        <f>SUM(H29:H30)</f>
        <v>19336</v>
      </c>
      <c r="I31" s="60">
        <f>SUM(I29:I30)</f>
        <v>261036</v>
      </c>
      <c r="J31" s="107"/>
    </row>
    <row r="32" spans="1:11" s="3" customFormat="1">
      <c r="A32" s="46"/>
      <c r="B32" s="90"/>
      <c r="C32" s="46"/>
      <c r="D32" s="16"/>
      <c r="E32" s="46"/>
      <c r="F32" s="46"/>
      <c r="G32" s="46"/>
      <c r="H32" s="46"/>
      <c r="I32" s="46"/>
    </row>
    <row r="33" spans="1:12" s="3" customFormat="1">
      <c r="A33" s="19" t="s">
        <v>78</v>
      </c>
      <c r="B33" s="101" t="s">
        <v>80</v>
      </c>
      <c r="C33" s="45"/>
      <c r="D33" s="17"/>
      <c r="E33" s="45"/>
      <c r="F33" s="45"/>
      <c r="G33" s="45"/>
      <c r="H33" s="45"/>
      <c r="I33" s="46"/>
    </row>
    <row r="34" spans="1:12" s="3" customFormat="1" ht="38.25">
      <c r="A34" s="2" t="s">
        <v>34</v>
      </c>
      <c r="B34" s="122" t="s">
        <v>1</v>
      </c>
      <c r="C34" s="2" t="s">
        <v>2</v>
      </c>
      <c r="D34" s="148" t="s">
        <v>11</v>
      </c>
      <c r="E34" s="2" t="s">
        <v>12</v>
      </c>
      <c r="F34" s="2" t="s">
        <v>13</v>
      </c>
      <c r="G34" s="2" t="s">
        <v>14</v>
      </c>
      <c r="H34" s="2" t="s">
        <v>96</v>
      </c>
      <c r="I34" s="2" t="s">
        <v>97</v>
      </c>
      <c r="J34" s="2" t="s">
        <v>98</v>
      </c>
    </row>
    <row r="35" spans="1:12" s="3" customFormat="1" ht="111" customHeight="1">
      <c r="A35" s="67" t="s">
        <v>5</v>
      </c>
      <c r="B35" s="164" t="s">
        <v>149</v>
      </c>
      <c r="C35" s="54" t="s">
        <v>15</v>
      </c>
      <c r="D35" s="216" t="s">
        <v>216</v>
      </c>
      <c r="E35" s="12" t="s">
        <v>148</v>
      </c>
      <c r="F35" s="158">
        <v>0.08</v>
      </c>
      <c r="G35" s="44">
        <f>ROUND(E35*500,2)</f>
        <v>100000</v>
      </c>
      <c r="H35" s="42">
        <f t="shared" ref="H35:H38" si="15">ROUND(G35*F35,2)</f>
        <v>8000</v>
      </c>
      <c r="I35" s="42">
        <f t="shared" ref="I35:I38" si="16">ROUND(G35+H35,2)</f>
        <v>108000</v>
      </c>
      <c r="J35" s="42">
        <v>194.5</v>
      </c>
      <c r="K35" s="210" t="s">
        <v>153</v>
      </c>
    </row>
    <row r="36" spans="1:12" s="3" customFormat="1" ht="32.450000000000003" customHeight="1">
      <c r="A36" s="67" t="s">
        <v>7</v>
      </c>
      <c r="B36" s="164" t="s">
        <v>151</v>
      </c>
      <c r="C36" s="54" t="s">
        <v>15</v>
      </c>
      <c r="D36" s="171" t="s">
        <v>215</v>
      </c>
      <c r="E36" s="42">
        <v>20</v>
      </c>
      <c r="F36" s="158">
        <v>0.23</v>
      </c>
      <c r="G36" s="44">
        <f>ROUND(E36*3000,2)</f>
        <v>60000</v>
      </c>
      <c r="H36" s="42">
        <f t="shared" si="15"/>
        <v>13800</v>
      </c>
      <c r="I36" s="42">
        <f t="shared" si="16"/>
        <v>73800</v>
      </c>
      <c r="J36" s="42">
        <v>18.5</v>
      </c>
      <c r="K36" s="211" t="s">
        <v>150</v>
      </c>
      <c r="L36" s="165" t="s">
        <v>155</v>
      </c>
    </row>
    <row r="37" spans="1:12" s="3" customFormat="1" ht="120">
      <c r="A37" s="67" t="s">
        <v>9</v>
      </c>
      <c r="B37" s="164" t="s">
        <v>82</v>
      </c>
      <c r="C37" s="69" t="s">
        <v>15</v>
      </c>
      <c r="D37" s="55" t="s">
        <v>217</v>
      </c>
      <c r="E37" s="44">
        <v>162</v>
      </c>
      <c r="F37" s="158">
        <v>0.08</v>
      </c>
      <c r="G37" s="44">
        <f>ROUND(E37*500,2)</f>
        <v>81000</v>
      </c>
      <c r="H37" s="42">
        <f t="shared" si="15"/>
        <v>6480</v>
      </c>
      <c r="I37" s="42">
        <f t="shared" si="16"/>
        <v>87480</v>
      </c>
      <c r="J37" s="42">
        <v>162</v>
      </c>
      <c r="K37" s="210" t="s">
        <v>152</v>
      </c>
    </row>
    <row r="38" spans="1:12" s="3" customFormat="1" ht="132">
      <c r="A38" s="67" t="s">
        <v>10</v>
      </c>
      <c r="B38" s="164" t="s">
        <v>83</v>
      </c>
      <c r="C38" s="69" t="s">
        <v>15</v>
      </c>
      <c r="D38" s="55">
        <v>1200</v>
      </c>
      <c r="E38" s="44">
        <v>178.5</v>
      </c>
      <c r="F38" s="158">
        <v>0.08</v>
      </c>
      <c r="G38" s="44">
        <f t="shared" ref="G38" si="17">ROUND(E38*D38,2)</f>
        <v>214200</v>
      </c>
      <c r="H38" s="42">
        <f t="shared" si="15"/>
        <v>17136</v>
      </c>
      <c r="I38" s="42">
        <f t="shared" si="16"/>
        <v>231336</v>
      </c>
      <c r="J38" s="42">
        <v>178.2</v>
      </c>
      <c r="K38" s="212" t="s">
        <v>84</v>
      </c>
    </row>
    <row r="39" spans="1:12" s="3" customFormat="1">
      <c r="A39" s="243" t="s">
        <v>17</v>
      </c>
      <c r="B39" s="243"/>
      <c r="C39" s="243"/>
      <c r="D39" s="243"/>
      <c r="E39" s="243"/>
      <c r="F39" s="243"/>
      <c r="G39" s="207">
        <f>SUM(G35:G38)</f>
        <v>455200</v>
      </c>
      <c r="H39" s="207">
        <f t="shared" ref="H39:I39" si="18">SUM(H35:H38)</f>
        <v>45416</v>
      </c>
      <c r="I39" s="207">
        <f t="shared" si="18"/>
        <v>500616</v>
      </c>
      <c r="J39" s="107"/>
    </row>
    <row r="40" spans="1:12" s="3" customFormat="1">
      <c r="A40" s="46"/>
      <c r="B40" s="90"/>
      <c r="C40" s="46"/>
      <c r="D40" s="16"/>
      <c r="E40" s="46"/>
      <c r="F40" s="46"/>
      <c r="G40" s="46"/>
      <c r="H40" s="46"/>
      <c r="I40" s="46"/>
    </row>
    <row r="41" spans="1:12" s="3" customFormat="1">
      <c r="A41" s="19" t="s">
        <v>183</v>
      </c>
      <c r="B41" s="91" t="s">
        <v>56</v>
      </c>
      <c r="C41" s="92"/>
      <c r="D41" s="92"/>
      <c r="E41" s="92"/>
      <c r="F41" s="92"/>
      <c r="G41" s="93"/>
      <c r="H41" s="46"/>
      <c r="I41" s="46"/>
    </row>
    <row r="42" spans="1:12" s="3" customFormat="1" ht="38.25">
      <c r="A42" s="2" t="s">
        <v>34</v>
      </c>
      <c r="B42" s="122" t="s">
        <v>1</v>
      </c>
      <c r="C42" s="2" t="s">
        <v>2</v>
      </c>
      <c r="D42" s="148" t="s">
        <v>11</v>
      </c>
      <c r="E42" s="2" t="s">
        <v>12</v>
      </c>
      <c r="F42" s="2" t="s">
        <v>13</v>
      </c>
      <c r="G42" s="2" t="s">
        <v>14</v>
      </c>
      <c r="H42" s="2" t="s">
        <v>96</v>
      </c>
      <c r="I42" s="2" t="s">
        <v>97</v>
      </c>
      <c r="J42" s="2" t="s">
        <v>98</v>
      </c>
    </row>
    <row r="43" spans="1:12" s="3" customFormat="1" ht="60">
      <c r="A43" s="23" t="s">
        <v>5</v>
      </c>
      <c r="B43" s="150" t="s">
        <v>111</v>
      </c>
      <c r="C43" s="23" t="s">
        <v>15</v>
      </c>
      <c r="D43" s="55">
        <v>200</v>
      </c>
      <c r="E43" s="94">
        <v>16</v>
      </c>
      <c r="F43" s="149">
        <v>0.08</v>
      </c>
      <c r="G43" s="4">
        <f t="shared" ref="G43:G45" si="19">ROUND(E43*D43,2)</f>
        <v>3200</v>
      </c>
      <c r="H43" s="6">
        <f t="shared" ref="H43:H45" si="20">ROUND(G43*F43,2)</f>
        <v>256</v>
      </c>
      <c r="I43" s="6">
        <f t="shared" ref="I43:I45" si="21">ROUND(G43+H43,2)</f>
        <v>3456</v>
      </c>
      <c r="J43" s="6">
        <v>16.2</v>
      </c>
    </row>
    <row r="44" spans="1:12" s="3" customFormat="1">
      <c r="A44" s="23" t="s">
        <v>7</v>
      </c>
      <c r="B44" s="150" t="s">
        <v>57</v>
      </c>
      <c r="C44" s="23" t="s">
        <v>15</v>
      </c>
      <c r="D44" s="55">
        <v>20</v>
      </c>
      <c r="E44" s="94">
        <v>12</v>
      </c>
      <c r="F44" s="149">
        <v>0.08</v>
      </c>
      <c r="G44" s="4">
        <f t="shared" si="19"/>
        <v>240</v>
      </c>
      <c r="H44" s="6">
        <f t="shared" si="20"/>
        <v>19.2</v>
      </c>
      <c r="I44" s="6">
        <f t="shared" si="21"/>
        <v>259.2</v>
      </c>
      <c r="J44" s="6">
        <v>10.8</v>
      </c>
    </row>
    <row r="45" spans="1:12" s="3" customFormat="1" ht="72">
      <c r="A45" s="23" t="s">
        <v>9</v>
      </c>
      <c r="B45" s="116" t="s">
        <v>112</v>
      </c>
      <c r="C45" s="56" t="s">
        <v>15</v>
      </c>
      <c r="D45" s="58">
        <v>12000</v>
      </c>
      <c r="E45" s="59">
        <v>6</v>
      </c>
      <c r="F45" s="149">
        <v>0.08</v>
      </c>
      <c r="G45" s="4">
        <f t="shared" si="19"/>
        <v>72000</v>
      </c>
      <c r="H45" s="6">
        <f t="shared" si="20"/>
        <v>5760</v>
      </c>
      <c r="I45" s="6">
        <f t="shared" si="21"/>
        <v>77760</v>
      </c>
      <c r="J45" s="6">
        <v>5.83</v>
      </c>
    </row>
    <row r="46" spans="1:12" s="3" customFormat="1">
      <c r="A46" s="243" t="s">
        <v>17</v>
      </c>
      <c r="B46" s="243"/>
      <c r="C46" s="243"/>
      <c r="D46" s="243"/>
      <c r="E46" s="243"/>
      <c r="F46" s="243"/>
      <c r="G46" s="44">
        <f>SUM(G43:G45)</f>
        <v>75440</v>
      </c>
      <c r="H46" s="60">
        <f>SUM(H43:H45)</f>
        <v>6035.2</v>
      </c>
      <c r="I46" s="60">
        <f>SUM(I43:I45)</f>
        <v>81475.199999999997</v>
      </c>
      <c r="J46" s="107"/>
    </row>
    <row r="47" spans="1:12" s="3" customFormat="1">
      <c r="A47" s="46"/>
      <c r="B47" s="90"/>
      <c r="C47" s="46"/>
      <c r="D47" s="16"/>
      <c r="E47" s="46"/>
      <c r="F47" s="46"/>
      <c r="G47" s="46"/>
      <c r="H47" s="46"/>
      <c r="I47" s="46"/>
    </row>
    <row r="48" spans="1:12">
      <c r="A48" s="110" t="s">
        <v>78</v>
      </c>
      <c r="B48" s="112" t="s">
        <v>59</v>
      </c>
      <c r="C48" s="167"/>
      <c r="D48" s="168"/>
      <c r="E48" s="112"/>
      <c r="F48" s="112"/>
      <c r="G48" s="112"/>
      <c r="H48" s="108"/>
      <c r="I48" s="108"/>
      <c r="J48" s="107"/>
    </row>
    <row r="49" spans="1:12" ht="38.25" customHeight="1">
      <c r="A49" s="2" t="s">
        <v>34</v>
      </c>
      <c r="B49" s="122" t="s">
        <v>1</v>
      </c>
      <c r="C49" s="2" t="s">
        <v>2</v>
      </c>
      <c r="D49" s="148" t="s">
        <v>11</v>
      </c>
      <c r="E49" s="2" t="s">
        <v>12</v>
      </c>
      <c r="F49" s="2" t="s">
        <v>13</v>
      </c>
      <c r="G49" s="2" t="s">
        <v>14</v>
      </c>
      <c r="H49" s="2" t="s">
        <v>96</v>
      </c>
      <c r="I49" s="2" t="s">
        <v>97</v>
      </c>
      <c r="J49" s="2" t="s">
        <v>98</v>
      </c>
    </row>
    <row r="50" spans="1:12" ht="48">
      <c r="A50" s="23" t="s">
        <v>5</v>
      </c>
      <c r="B50" s="117" t="s">
        <v>60</v>
      </c>
      <c r="C50" s="69" t="s">
        <v>15</v>
      </c>
      <c r="D50" s="55">
        <v>30</v>
      </c>
      <c r="E50" s="44">
        <v>165</v>
      </c>
      <c r="F50" s="149">
        <v>0.08</v>
      </c>
      <c r="G50" s="4">
        <f t="shared" ref="G50" si="22">ROUND(E50*D50,2)</f>
        <v>4950</v>
      </c>
      <c r="H50" s="6">
        <f t="shared" ref="H50" si="23">ROUND(G50*F50,2)</f>
        <v>396</v>
      </c>
      <c r="I50" s="6">
        <f t="shared" ref="I50" si="24">ROUND(G50+H50,2)</f>
        <v>5346</v>
      </c>
      <c r="J50" s="6">
        <v>162.65</v>
      </c>
    </row>
    <row r="51" spans="1:12">
      <c r="A51" s="243" t="s">
        <v>17</v>
      </c>
      <c r="B51" s="243"/>
      <c r="C51" s="243"/>
      <c r="D51" s="243"/>
      <c r="E51" s="243"/>
      <c r="F51" s="243"/>
      <c r="G51" s="42">
        <f>SUM(G50)</f>
        <v>4950</v>
      </c>
      <c r="H51" s="108">
        <f>G51*1.08</f>
        <v>5346</v>
      </c>
      <c r="I51" s="60">
        <f>SUM(I50)</f>
        <v>5346</v>
      </c>
      <c r="J51" s="107"/>
    </row>
    <row r="52" spans="1:12">
      <c r="A52" s="46"/>
      <c r="B52" s="16"/>
      <c r="C52" s="46"/>
      <c r="D52" s="16"/>
      <c r="E52" s="46"/>
      <c r="F52" s="46"/>
      <c r="G52" s="46"/>
      <c r="H52" s="46"/>
      <c r="I52" s="45"/>
    </row>
    <row r="53" spans="1:12">
      <c r="A53" s="19" t="s">
        <v>184</v>
      </c>
      <c r="B53" s="66" t="s">
        <v>62</v>
      </c>
      <c r="C53" s="70"/>
      <c r="D53" s="85"/>
      <c r="E53" s="66"/>
      <c r="F53" s="66"/>
      <c r="G53" s="66"/>
      <c r="H53" s="45"/>
      <c r="I53" s="45"/>
    </row>
    <row r="54" spans="1:12" ht="38.25">
      <c r="A54" s="2" t="s">
        <v>34</v>
      </c>
      <c r="B54" s="122" t="s">
        <v>1</v>
      </c>
      <c r="C54" s="2" t="s">
        <v>2</v>
      </c>
      <c r="D54" s="148" t="s">
        <v>11</v>
      </c>
      <c r="E54" s="2" t="s">
        <v>12</v>
      </c>
      <c r="F54" s="2" t="s">
        <v>13</v>
      </c>
      <c r="G54" s="2" t="s">
        <v>14</v>
      </c>
      <c r="H54" s="2" t="s">
        <v>96</v>
      </c>
      <c r="I54" s="2" t="s">
        <v>97</v>
      </c>
      <c r="J54" s="2" t="s">
        <v>98</v>
      </c>
      <c r="K54" s="166"/>
    </row>
    <row r="55" spans="1:12" ht="96">
      <c r="A55" s="23" t="s">
        <v>5</v>
      </c>
      <c r="B55" s="105" t="s">
        <v>63</v>
      </c>
      <c r="C55" s="69" t="s">
        <v>15</v>
      </c>
      <c r="D55" s="55">
        <v>30000</v>
      </c>
      <c r="E55" s="44">
        <v>3.6</v>
      </c>
      <c r="F55" s="149">
        <v>0.08</v>
      </c>
      <c r="G55" s="4">
        <f t="shared" ref="G55:G56" si="25">ROUND(E55*D55,2)</f>
        <v>108000</v>
      </c>
      <c r="H55" s="6">
        <f t="shared" ref="H55:H56" si="26">ROUND(G55*F55,2)</f>
        <v>8640</v>
      </c>
      <c r="I55" s="6">
        <f t="shared" ref="I55:I56" si="27">ROUND(G55+H55,2)</f>
        <v>116640</v>
      </c>
      <c r="J55" s="163">
        <v>3.51</v>
      </c>
      <c r="K55" s="17" t="s">
        <v>64</v>
      </c>
    </row>
    <row r="56" spans="1:12" ht="96">
      <c r="A56" s="23" t="s">
        <v>7</v>
      </c>
      <c r="B56" s="105" t="s">
        <v>156</v>
      </c>
      <c r="C56" s="69" t="s">
        <v>15</v>
      </c>
      <c r="D56" s="55">
        <v>150</v>
      </c>
      <c r="E56" s="44">
        <v>6</v>
      </c>
      <c r="F56" s="149">
        <v>0.08</v>
      </c>
      <c r="G56" s="4">
        <f t="shared" si="25"/>
        <v>900</v>
      </c>
      <c r="H56" s="6">
        <f t="shared" si="26"/>
        <v>72</v>
      </c>
      <c r="I56" s="6">
        <f t="shared" si="27"/>
        <v>972</v>
      </c>
      <c r="J56" s="163">
        <v>6.21</v>
      </c>
    </row>
    <row r="57" spans="1:12">
      <c r="A57" s="243" t="s">
        <v>17</v>
      </c>
      <c r="B57" s="243"/>
      <c r="C57" s="243"/>
      <c r="D57" s="243"/>
      <c r="E57" s="243"/>
      <c r="F57" s="243"/>
      <c r="G57" s="42">
        <f>SUM(G55:G56)</f>
        <v>108900</v>
      </c>
      <c r="H57" s="60">
        <f>SUM(H55:H56)</f>
        <v>8712</v>
      </c>
      <c r="I57" s="60">
        <f>SUM(I55:I56)</f>
        <v>117612</v>
      </c>
      <c r="J57" s="107"/>
    </row>
    <row r="58" spans="1:12">
      <c r="A58" s="45"/>
      <c r="B58" s="16"/>
      <c r="C58" s="46"/>
      <c r="D58" s="16"/>
      <c r="E58" s="46"/>
      <c r="F58" s="46"/>
      <c r="G58" s="46"/>
      <c r="H58" s="46"/>
      <c r="I58" s="45"/>
    </row>
    <row r="59" spans="1:12">
      <c r="A59" s="19" t="s">
        <v>61</v>
      </c>
      <c r="B59" s="66" t="s">
        <v>70</v>
      </c>
      <c r="C59" s="70"/>
      <c r="D59" s="85"/>
      <c r="E59" s="66"/>
      <c r="F59" s="66"/>
      <c r="G59" s="45"/>
      <c r="H59" s="45"/>
      <c r="I59" s="45"/>
    </row>
    <row r="60" spans="1:12" ht="25.5" customHeight="1">
      <c r="A60" s="2" t="s">
        <v>34</v>
      </c>
      <c r="B60" s="122" t="s">
        <v>1</v>
      </c>
      <c r="C60" s="2" t="s">
        <v>2</v>
      </c>
      <c r="D60" s="148" t="s">
        <v>11</v>
      </c>
      <c r="E60" s="2" t="s">
        <v>12</v>
      </c>
      <c r="F60" s="2" t="s">
        <v>13</v>
      </c>
      <c r="G60" s="2" t="s">
        <v>14</v>
      </c>
      <c r="H60" s="2" t="s">
        <v>96</v>
      </c>
      <c r="I60" s="2" t="s">
        <v>97</v>
      </c>
      <c r="J60" s="2" t="s">
        <v>98</v>
      </c>
      <c r="K60" s="71" t="s">
        <v>79</v>
      </c>
      <c r="L60" s="176" t="s">
        <v>165</v>
      </c>
    </row>
    <row r="61" spans="1:12" ht="105.6" customHeight="1">
      <c r="A61" s="56" t="s">
        <v>5</v>
      </c>
      <c r="B61" s="116" t="s">
        <v>166</v>
      </c>
      <c r="C61" s="69" t="s">
        <v>15</v>
      </c>
      <c r="D61" s="55">
        <v>260</v>
      </c>
      <c r="E61" s="44">
        <v>172</v>
      </c>
      <c r="F61" s="149">
        <v>0.08</v>
      </c>
      <c r="G61" s="4">
        <f t="shared" ref="G61:G62" si="28">ROUND(E61*D61,2)</f>
        <v>44720</v>
      </c>
      <c r="H61" s="6">
        <f t="shared" ref="H61:H62" si="29">ROUND(G61*F61,2)</f>
        <v>3577.6</v>
      </c>
      <c r="I61" s="6">
        <f t="shared" ref="I61:I62" si="30">ROUND(G61+H61,2)</f>
        <v>48297.599999999999</v>
      </c>
      <c r="J61" s="172">
        <v>167.4</v>
      </c>
      <c r="K61" s="14" t="s">
        <v>162</v>
      </c>
    </row>
    <row r="62" spans="1:12" ht="45" customHeight="1">
      <c r="A62" s="56" t="s">
        <v>7</v>
      </c>
      <c r="B62" s="173" t="s">
        <v>161</v>
      </c>
      <c r="C62" s="23" t="s">
        <v>15</v>
      </c>
      <c r="D62" s="23">
        <v>120</v>
      </c>
      <c r="E62" s="44">
        <v>20</v>
      </c>
      <c r="F62" s="149">
        <v>0.08</v>
      </c>
      <c r="G62" s="4">
        <f t="shared" si="28"/>
        <v>2400</v>
      </c>
      <c r="H62" s="6">
        <f t="shared" si="29"/>
        <v>192</v>
      </c>
      <c r="I62" s="6">
        <f t="shared" si="30"/>
        <v>2592</v>
      </c>
      <c r="J62" s="172">
        <v>19.98</v>
      </c>
      <c r="K62" s="5" t="s">
        <v>71</v>
      </c>
    </row>
    <row r="63" spans="1:12">
      <c r="A63" s="243" t="s">
        <v>17</v>
      </c>
      <c r="B63" s="243"/>
      <c r="C63" s="243"/>
      <c r="D63" s="243"/>
      <c r="E63" s="243"/>
      <c r="F63" s="243"/>
      <c r="G63" s="42">
        <f>SUM(G61:G62)</f>
        <v>47120</v>
      </c>
      <c r="H63" s="60">
        <f>SUM(H61:H62)</f>
        <v>3769.6</v>
      </c>
      <c r="I63" s="60">
        <f>SUM(I61:I62)</f>
        <v>50889.599999999999</v>
      </c>
      <c r="J63" s="107"/>
    </row>
    <row r="64" spans="1:12" ht="55.5" customHeight="1">
      <c r="A64" s="46"/>
      <c r="B64" s="16" t="s">
        <v>167</v>
      </c>
      <c r="C64" s="46"/>
      <c r="D64" s="16"/>
      <c r="E64" s="46"/>
      <c r="F64" s="46"/>
      <c r="G64" s="46"/>
      <c r="H64" s="46"/>
      <c r="I64" s="45"/>
    </row>
    <row r="65" spans="1:11">
      <c r="A65" s="86"/>
      <c r="B65" s="86"/>
      <c r="C65" s="86"/>
      <c r="D65" s="86"/>
      <c r="E65" s="86"/>
      <c r="F65" s="86"/>
      <c r="G65" s="87"/>
      <c r="H65" s="45"/>
      <c r="I65" s="45"/>
    </row>
    <row r="66" spans="1:11">
      <c r="A66" s="19" t="s">
        <v>187</v>
      </c>
      <c r="B66" s="66" t="s">
        <v>72</v>
      </c>
      <c r="C66" s="70"/>
      <c r="D66" s="85"/>
      <c r="E66" s="66"/>
      <c r="F66" s="66"/>
      <c r="G66" s="66"/>
      <c r="H66" s="46"/>
      <c r="I66" s="45"/>
    </row>
    <row r="67" spans="1:11" ht="38.25">
      <c r="A67" s="2" t="s">
        <v>34</v>
      </c>
      <c r="B67" s="122" t="s">
        <v>1</v>
      </c>
      <c r="C67" s="2" t="s">
        <v>2</v>
      </c>
      <c r="D67" s="148" t="s">
        <v>11</v>
      </c>
      <c r="E67" s="2" t="s">
        <v>12</v>
      </c>
      <c r="F67" s="2" t="s">
        <v>13</v>
      </c>
      <c r="G67" s="2" t="s">
        <v>14</v>
      </c>
      <c r="H67" s="2" t="s">
        <v>96</v>
      </c>
      <c r="I67" s="2" t="s">
        <v>97</v>
      </c>
      <c r="J67" s="2" t="s">
        <v>98</v>
      </c>
      <c r="K67" s="71" t="s">
        <v>79</v>
      </c>
    </row>
    <row r="68" spans="1:11" ht="36">
      <c r="A68" s="69" t="s">
        <v>5</v>
      </c>
      <c r="B68" s="115" t="s">
        <v>114</v>
      </c>
      <c r="C68" s="69" t="s">
        <v>15</v>
      </c>
      <c r="D68" s="55">
        <v>125</v>
      </c>
      <c r="E68" s="44">
        <v>71.5</v>
      </c>
      <c r="F68" s="149">
        <v>0.08</v>
      </c>
      <c r="G68" s="4">
        <f t="shared" ref="G68:G70" si="31">ROUND(E68*D68,2)</f>
        <v>8937.5</v>
      </c>
      <c r="H68" s="6">
        <f t="shared" ref="H68:H70" si="32">ROUND(G68*F68,2)</f>
        <v>715</v>
      </c>
      <c r="I68" s="6">
        <f t="shared" ref="I68:I70" si="33">ROUND(G68+H68,2)</f>
        <v>9652.5</v>
      </c>
      <c r="J68" s="172">
        <v>70.2</v>
      </c>
    </row>
    <row r="69" spans="1:11" ht="108">
      <c r="A69" s="69" t="s">
        <v>7</v>
      </c>
      <c r="B69" s="115" t="s">
        <v>164</v>
      </c>
      <c r="C69" s="36" t="s">
        <v>15</v>
      </c>
      <c r="D69" s="37">
        <v>5000</v>
      </c>
      <c r="E69" s="38">
        <v>62</v>
      </c>
      <c r="F69" s="149">
        <v>0.08</v>
      </c>
      <c r="G69" s="4">
        <f t="shared" si="31"/>
        <v>310000</v>
      </c>
      <c r="H69" s="6">
        <f t="shared" si="32"/>
        <v>24800</v>
      </c>
      <c r="I69" s="6">
        <v>59</v>
      </c>
      <c r="J69" s="172">
        <v>59.4</v>
      </c>
    </row>
    <row r="70" spans="1:11" ht="84">
      <c r="A70" s="69" t="s">
        <v>9</v>
      </c>
      <c r="B70" s="35" t="s">
        <v>73</v>
      </c>
      <c r="C70" s="36" t="s">
        <v>15</v>
      </c>
      <c r="D70" s="37">
        <v>9000</v>
      </c>
      <c r="E70" s="38">
        <v>6.5</v>
      </c>
      <c r="F70" s="149">
        <v>0.08</v>
      </c>
      <c r="G70" s="4">
        <f t="shared" si="31"/>
        <v>58500</v>
      </c>
      <c r="H70" s="6">
        <f t="shared" si="32"/>
        <v>4680</v>
      </c>
      <c r="I70" s="6">
        <f t="shared" si="33"/>
        <v>63180</v>
      </c>
      <c r="J70" s="172">
        <v>5.94</v>
      </c>
    </row>
    <row r="71" spans="1:11">
      <c r="A71" s="243" t="s">
        <v>17</v>
      </c>
      <c r="B71" s="243"/>
      <c r="C71" s="243"/>
      <c r="D71" s="243"/>
      <c r="E71" s="243"/>
      <c r="F71" s="243"/>
      <c r="G71" s="44">
        <f>SUM(G68:G70)</f>
        <v>377437.5</v>
      </c>
      <c r="H71" s="60">
        <f>SUM(H68:H70)</f>
        <v>30195</v>
      </c>
      <c r="I71" s="60">
        <f>SUM(I68:I70)</f>
        <v>72891.5</v>
      </c>
      <c r="J71" s="107"/>
    </row>
    <row r="72" spans="1:11">
      <c r="A72" s="45"/>
      <c r="B72" s="17"/>
      <c r="C72" s="45"/>
      <c r="D72" s="17"/>
      <c r="E72" s="45"/>
      <c r="F72" s="45"/>
      <c r="G72" s="45"/>
      <c r="H72" s="45"/>
      <c r="I72" s="45"/>
    </row>
    <row r="73" spans="1:11">
      <c r="A73" s="19" t="s">
        <v>188</v>
      </c>
      <c r="B73" s="91" t="s">
        <v>74</v>
      </c>
      <c r="C73" s="45"/>
      <c r="D73" s="17"/>
      <c r="E73" s="45"/>
      <c r="F73" s="45"/>
      <c r="G73" s="45"/>
      <c r="H73" s="45"/>
      <c r="I73" s="45"/>
    </row>
    <row r="74" spans="1:11" ht="38.25">
      <c r="A74" s="2" t="s">
        <v>34</v>
      </c>
      <c r="B74" s="122" t="s">
        <v>1</v>
      </c>
      <c r="C74" s="2" t="s">
        <v>2</v>
      </c>
      <c r="D74" s="148" t="s">
        <v>11</v>
      </c>
      <c r="E74" s="2" t="s">
        <v>12</v>
      </c>
      <c r="F74" s="2" t="s">
        <v>13</v>
      </c>
      <c r="G74" s="2" t="s">
        <v>14</v>
      </c>
      <c r="H74" s="2" t="s">
        <v>96</v>
      </c>
      <c r="I74" s="2" t="s">
        <v>97</v>
      </c>
      <c r="J74" s="2" t="s">
        <v>98</v>
      </c>
    </row>
    <row r="75" spans="1:11" ht="24">
      <c r="A75" s="54" t="s">
        <v>5</v>
      </c>
      <c r="B75" s="116" t="s">
        <v>75</v>
      </c>
      <c r="C75" s="56" t="s">
        <v>15</v>
      </c>
      <c r="D75" s="56">
        <v>550</v>
      </c>
      <c r="E75" s="57">
        <v>17</v>
      </c>
      <c r="F75" s="149">
        <v>0.08</v>
      </c>
      <c r="G75" s="4">
        <f t="shared" ref="G75:G76" si="34">ROUND(E75*D75,2)</f>
        <v>9350</v>
      </c>
      <c r="H75" s="6">
        <f t="shared" ref="H75:H76" si="35">ROUND(G75*F75,2)</f>
        <v>748</v>
      </c>
      <c r="I75" s="6">
        <f t="shared" ref="I75:I76" si="36">ROUND(G75+H75,2)</f>
        <v>10098</v>
      </c>
      <c r="J75" s="172">
        <v>16.309999999999999</v>
      </c>
    </row>
    <row r="76" spans="1:11" ht="36">
      <c r="A76" s="54" t="s">
        <v>7</v>
      </c>
      <c r="B76" s="169" t="s">
        <v>163</v>
      </c>
      <c r="C76" s="56" t="s">
        <v>15</v>
      </c>
      <c r="D76" s="56">
        <v>500</v>
      </c>
      <c r="E76" s="57">
        <v>40</v>
      </c>
      <c r="F76" s="149">
        <v>0.08</v>
      </c>
      <c r="G76" s="4">
        <f t="shared" si="34"/>
        <v>20000</v>
      </c>
      <c r="H76" s="6">
        <f t="shared" si="35"/>
        <v>1600</v>
      </c>
      <c r="I76" s="6">
        <f t="shared" si="36"/>
        <v>21600</v>
      </c>
      <c r="J76" s="172">
        <v>39.96</v>
      </c>
    </row>
    <row r="77" spans="1:11">
      <c r="A77" s="243" t="s">
        <v>17</v>
      </c>
      <c r="B77" s="243"/>
      <c r="C77" s="243"/>
      <c r="D77" s="243"/>
      <c r="E77" s="243"/>
      <c r="F77" s="243"/>
      <c r="G77" s="100">
        <f>SUM(G75:G76)</f>
        <v>29350</v>
      </c>
      <c r="H77" s="60">
        <f>SUM(H75:H76)</f>
        <v>2348</v>
      </c>
      <c r="I77" s="60">
        <f>SUM(I76)</f>
        <v>21600</v>
      </c>
      <c r="J77" s="107"/>
    </row>
    <row r="78" spans="1:11">
      <c r="A78" s="45"/>
      <c r="B78" s="17"/>
      <c r="C78" s="45"/>
      <c r="D78" s="17"/>
      <c r="E78" s="45"/>
      <c r="F78" s="45"/>
      <c r="G78" s="45"/>
      <c r="H78" s="45"/>
      <c r="I78" s="45"/>
    </row>
    <row r="79" spans="1:11">
      <c r="B79" s="197"/>
    </row>
    <row r="80" spans="1:11">
      <c r="B80" s="197" t="s">
        <v>197</v>
      </c>
    </row>
  </sheetData>
  <sheetProtection selectLockedCells="1" selectUnlockedCells="1"/>
  <mergeCells count="12">
    <mergeCell ref="A12:F12"/>
    <mergeCell ref="A6:F6"/>
    <mergeCell ref="A18:F18"/>
    <mergeCell ref="A25:F25"/>
    <mergeCell ref="A31:F31"/>
    <mergeCell ref="A39:F39"/>
    <mergeCell ref="A46:F46"/>
    <mergeCell ref="A71:F71"/>
    <mergeCell ref="A77:F77"/>
    <mergeCell ref="A51:F51"/>
    <mergeCell ref="A57:F57"/>
    <mergeCell ref="A63:F63"/>
  </mergeCells>
  <pageMargins left="0.23622047244094491" right="0.23622047244094491" top="0.74803149606299213" bottom="0.74803149606299213" header="0.31496062992125984" footer="0.31496062992125984"/>
  <pageSetup paperSize="9" scale="63" firstPageNumber="0" fitToHeight="8" orientation="landscape" horizontalDpi="300" verticalDpi="300" r:id="rId1"/>
  <headerFooter alignWithMargins="0">
    <oddHeader>&amp;C&amp;"Times New Roman,Normalny"&amp;12&amp;A</oddHeader>
    <oddFooter>&amp;C&amp;"Times New Roman,Normalny"&amp;12Strona &amp;P</oddFooter>
  </headerFooter>
  <rowBreaks count="3" manualBreakCount="3">
    <brk id="31" max="16383" man="1"/>
    <brk id="58" max="16383" man="1"/>
    <brk id="7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topLeftCell="B1" zoomScale="80" zoomScaleNormal="80" workbookViewId="0">
      <selection activeCell="E16" sqref="E16"/>
    </sheetView>
  </sheetViews>
  <sheetFormatPr defaultColWidth="11.5703125" defaultRowHeight="12.75"/>
  <cols>
    <col min="2" max="2" width="98.7109375" style="1" customWidth="1"/>
    <col min="3" max="3" width="3.85546875" bestFit="1" customWidth="1"/>
    <col min="4" max="4" width="8.140625" style="1" bestFit="1" customWidth="1"/>
    <col min="7" max="7" width="12.5703125" customWidth="1"/>
  </cols>
  <sheetData>
    <row r="1" spans="1:10" ht="15.75">
      <c r="B1" s="15"/>
      <c r="G1" s="18"/>
    </row>
    <row r="3" spans="1:10">
      <c r="A3" s="45"/>
      <c r="B3" s="17"/>
      <c r="C3" s="45"/>
      <c r="D3" s="17"/>
      <c r="E3" s="45"/>
      <c r="F3" s="45"/>
      <c r="G3" s="45"/>
      <c r="H3" s="45"/>
      <c r="I3" s="45"/>
    </row>
    <row r="4" spans="1:10">
      <c r="A4" s="21" t="s">
        <v>117</v>
      </c>
      <c r="B4" s="22" t="s">
        <v>99</v>
      </c>
      <c r="C4" s="21"/>
      <c r="D4" s="22"/>
      <c r="E4" s="21"/>
      <c r="F4" s="21"/>
      <c r="G4" s="21"/>
      <c r="H4" s="21"/>
      <c r="I4" s="21"/>
      <c r="J4" s="21"/>
    </row>
    <row r="5" spans="1:10" ht="36">
      <c r="A5" s="23" t="s">
        <v>34</v>
      </c>
      <c r="B5" s="24" t="s">
        <v>1</v>
      </c>
      <c r="C5" s="23" t="s">
        <v>2</v>
      </c>
      <c r="D5" s="12" t="s">
        <v>3</v>
      </c>
      <c r="E5" s="12" t="s">
        <v>20</v>
      </c>
      <c r="F5" s="12" t="s">
        <v>21</v>
      </c>
      <c r="G5" s="12" t="s">
        <v>81</v>
      </c>
      <c r="H5" s="12" t="s">
        <v>100</v>
      </c>
      <c r="I5" s="12" t="s">
        <v>101</v>
      </c>
      <c r="J5" s="12" t="s">
        <v>102</v>
      </c>
    </row>
    <row r="6" spans="1:10" ht="84">
      <c r="A6" s="25" t="s">
        <v>5</v>
      </c>
      <c r="B6" s="105" t="s">
        <v>103</v>
      </c>
      <c r="C6" s="26" t="s">
        <v>15</v>
      </c>
      <c r="D6" s="27">
        <v>3300</v>
      </c>
      <c r="E6" s="28">
        <v>10</v>
      </c>
      <c r="F6" s="29">
        <v>0.08</v>
      </c>
      <c r="G6" s="30">
        <f t="shared" ref="G6:G9" si="0">ROUND(D6*E6,2)</f>
        <v>33000</v>
      </c>
      <c r="H6" s="30">
        <f t="shared" ref="H6:H9" si="1">ROUND(F6*G6,2)</f>
        <v>2640</v>
      </c>
      <c r="I6" s="30">
        <f t="shared" ref="I6:I9" si="2">ROUND(G6+H6,2)</f>
        <v>35640</v>
      </c>
      <c r="J6" s="31">
        <v>8.32</v>
      </c>
    </row>
    <row r="7" spans="1:10" ht="84">
      <c r="A7" s="25" t="s">
        <v>7</v>
      </c>
      <c r="B7" s="105" t="s">
        <v>104</v>
      </c>
      <c r="C7" s="26" t="s">
        <v>15</v>
      </c>
      <c r="D7" s="27">
        <v>1600</v>
      </c>
      <c r="E7" s="28">
        <v>12</v>
      </c>
      <c r="F7" s="29">
        <v>0.08</v>
      </c>
      <c r="G7" s="30">
        <f t="shared" si="0"/>
        <v>19200</v>
      </c>
      <c r="H7" s="30">
        <f t="shared" si="1"/>
        <v>1536</v>
      </c>
      <c r="I7" s="30">
        <f t="shared" si="2"/>
        <v>20736</v>
      </c>
      <c r="J7" s="31">
        <v>11.88</v>
      </c>
    </row>
    <row r="8" spans="1:10" ht="84">
      <c r="A8" s="25" t="s">
        <v>9</v>
      </c>
      <c r="B8" s="105" t="s">
        <v>105</v>
      </c>
      <c r="C8" s="26" t="s">
        <v>15</v>
      </c>
      <c r="D8" s="27">
        <v>2000</v>
      </c>
      <c r="E8" s="28">
        <v>28</v>
      </c>
      <c r="F8" s="29">
        <v>0.08</v>
      </c>
      <c r="G8" s="30">
        <f t="shared" si="0"/>
        <v>56000</v>
      </c>
      <c r="H8" s="30">
        <f t="shared" si="1"/>
        <v>4480</v>
      </c>
      <c r="I8" s="30">
        <f t="shared" si="2"/>
        <v>60480</v>
      </c>
      <c r="J8" s="31">
        <v>27.54</v>
      </c>
    </row>
    <row r="9" spans="1:10" ht="84">
      <c r="A9" s="25" t="s">
        <v>10</v>
      </c>
      <c r="B9" s="105" t="s">
        <v>106</v>
      </c>
      <c r="C9" s="26" t="s">
        <v>15</v>
      </c>
      <c r="D9" s="27">
        <v>1800</v>
      </c>
      <c r="E9" s="199">
        <v>30.5</v>
      </c>
      <c r="F9" s="29">
        <v>0.08</v>
      </c>
      <c r="G9" s="30">
        <f t="shared" si="0"/>
        <v>54900</v>
      </c>
      <c r="H9" s="30">
        <f t="shared" si="1"/>
        <v>4392</v>
      </c>
      <c r="I9" s="30">
        <f t="shared" si="2"/>
        <v>59292</v>
      </c>
      <c r="J9" s="31">
        <v>29.16</v>
      </c>
    </row>
    <row r="10" spans="1:10">
      <c r="A10" s="243"/>
      <c r="B10" s="243"/>
      <c r="C10" s="243"/>
      <c r="D10" s="243"/>
      <c r="E10" s="243"/>
      <c r="F10" s="243"/>
      <c r="G10" s="32">
        <f>SUM(G6:G9)</f>
        <v>163100</v>
      </c>
      <c r="H10" s="33">
        <f>SUM(H6:H9)</f>
        <v>13048</v>
      </c>
      <c r="I10" s="33">
        <f>SUM(I6:I9)</f>
        <v>176148</v>
      </c>
      <c r="J10" s="34"/>
    </row>
    <row r="11" spans="1:10" ht="24">
      <c r="A11" s="45"/>
      <c r="B11" s="22" t="s">
        <v>107</v>
      </c>
      <c r="C11" s="45"/>
      <c r="D11" s="17"/>
      <c r="E11" s="45"/>
      <c r="F11" s="45"/>
      <c r="G11" s="45"/>
      <c r="H11" s="45"/>
      <c r="I11" s="45"/>
    </row>
    <row r="12" spans="1:10">
      <c r="A12" s="46"/>
      <c r="B12" s="16"/>
      <c r="C12" s="46"/>
      <c r="D12" s="47"/>
      <c r="E12" s="46"/>
      <c r="F12" s="48"/>
      <c r="G12" s="46"/>
      <c r="H12" s="46"/>
      <c r="I12" s="45"/>
    </row>
    <row r="13" spans="1:10" ht="24">
      <c r="A13" s="45"/>
      <c r="B13" s="17" t="s">
        <v>202</v>
      </c>
      <c r="C13" s="45"/>
      <c r="D13" s="17"/>
      <c r="E13" s="45"/>
      <c r="F13" s="45"/>
      <c r="G13" s="45"/>
      <c r="H13" s="45"/>
      <c r="I13" s="45"/>
    </row>
    <row r="14" spans="1:10">
      <c r="A14" s="45"/>
      <c r="B14" s="17"/>
      <c r="C14" s="45"/>
      <c r="D14" s="17"/>
      <c r="E14" s="45"/>
      <c r="F14" s="45"/>
      <c r="G14" s="45"/>
      <c r="H14" s="45"/>
      <c r="I14" s="45"/>
    </row>
    <row r="15" spans="1:10">
      <c r="A15" s="45"/>
      <c r="B15" s="17"/>
      <c r="C15" s="45"/>
      <c r="D15" s="17"/>
      <c r="E15" s="45"/>
      <c r="F15" s="45"/>
      <c r="G15" s="45"/>
      <c r="H15" s="45"/>
      <c r="I15" s="45"/>
    </row>
    <row r="16" spans="1:10">
      <c r="A16" s="45"/>
      <c r="B16" s="17"/>
      <c r="C16" s="45"/>
      <c r="D16" s="17"/>
      <c r="E16" s="45"/>
      <c r="F16" s="45"/>
      <c r="G16" s="45"/>
      <c r="H16" s="45"/>
      <c r="I16" s="45"/>
    </row>
  </sheetData>
  <sheetProtection selectLockedCells="1" selectUnlockedCells="1"/>
  <mergeCells count="1">
    <mergeCell ref="A10:F10"/>
  </mergeCells>
  <pageMargins left="0.23622047244094491" right="0.23622047244094491" top="0.74803149606299213" bottom="0.74803149606299213" header="0.31496062992125984" footer="0.31496062992125984"/>
  <pageSetup paperSize="9" scale="63" firstPageNumber="0" fitToHeight="8" orientation="landscape" horizontalDpi="300" verticalDpi="300" r:id="rId1"/>
  <headerFooter alignWithMargins="0">
    <oddHeader>&amp;C&amp;"Times New Roman,Normalny"&amp;12&amp;A</oddHeader>
    <oddFooter>&amp;C&amp;"Times New Roman,Normalny"&amp;12Strona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6</vt:i4>
      </vt:variant>
    </vt:vector>
  </HeadingPairs>
  <TitlesOfParts>
    <vt:vector size="6" baseType="lpstr">
      <vt:lpstr>do przetargu</vt:lpstr>
      <vt:lpstr>Arkusz1</vt:lpstr>
      <vt:lpstr>OIOM</vt:lpstr>
      <vt:lpstr>OPER</vt:lpstr>
      <vt:lpstr>NEO</vt:lpstr>
      <vt:lpstr>GIN. 4. ONKO</vt:lpstr>
    </vt:vector>
  </TitlesOfParts>
  <Company>Hewlett-Packard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rkujaczynska</dc:creator>
  <cp:lastModifiedBy>Admin</cp:lastModifiedBy>
  <cp:lastPrinted>2022-06-27T06:30:14Z</cp:lastPrinted>
  <dcterms:created xsi:type="dcterms:W3CDTF">2020-05-27T12:32:24Z</dcterms:created>
  <dcterms:modified xsi:type="dcterms:W3CDTF">2022-06-30T12:10:30Z</dcterms:modified>
</cp:coreProperties>
</file>