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63B23D39-AC2F-4EEC-AC5D-C6203B19AA6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'!$A$1:$J$23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8" i="1" l="1"/>
  <c r="H18" i="1" s="1"/>
  <c r="I18" i="1" s="1"/>
  <c r="F19" i="1"/>
  <c r="H19" i="1" s="1"/>
  <c r="I19" i="1" s="1"/>
  <c r="F16" i="1"/>
  <c r="H16" i="1" s="1"/>
  <c r="I16" i="1" s="1"/>
  <c r="F17" i="1"/>
  <c r="H17" i="1" s="1"/>
  <c r="I17" i="1" s="1"/>
  <c r="F15" i="1"/>
  <c r="H15" i="1" s="1"/>
  <c r="I15" i="1" s="1"/>
  <c r="F14" i="1"/>
  <c r="H14" i="1" s="1"/>
  <c r="I14" i="1" s="1"/>
  <c r="F12" i="1"/>
  <c r="H12" i="1" s="1"/>
  <c r="I12" i="1" s="1"/>
  <c r="F20" i="1" l="1"/>
  <c r="H20" i="1" s="1"/>
</calcChain>
</file>

<file path=xl/sharedStrings.xml><?xml version="1.0" encoding="utf-8"?>
<sst xmlns="http://schemas.openxmlformats.org/spreadsheetml/2006/main" count="39" uniqueCount="33">
  <si>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</si>
  <si>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</si>
  <si>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</si>
  <si>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</si>
  <si>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</si>
  <si>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</si>
  <si>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</si>
  <si>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</si>
  <si>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</si>
  <si>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</si>
  <si>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Razem
Netto:</t>
  </si>
  <si>
    <t>Razem
Brutto:</t>
  </si>
  <si>
    <t>2.</t>
  </si>
  <si>
    <t>3.</t>
  </si>
  <si>
    <t>5.</t>
  </si>
  <si>
    <t>Zestawy do punkcji opłucnej sterylne:
-kaniuka punkcyjna 1,8 x 80 mm/krótki szlif,
-zastawka antyrefluksowa,
-strzykawka trzyczęściowa 60 ml,
-worek 2,0 l i dren</t>
  </si>
  <si>
    <t>Zestawy do nadłonowego drenażu pęcherza moczowego sterylne:
-kaniula punkcyjna rozdzierana,
-cewnik wykonywany z poliuretanu,
długość 55 – 65 cm:
a) trwałe oznakowania długości,
b) otwory boczne,
c) zacisk,
d) zawinięty i otwarty koniec (ø 4 cm),
-worek na mocz 1,5 – 2 l;
W rozmiarach:</t>
  </si>
  <si>
    <t>2.1</t>
  </si>
  <si>
    <t>2.2</t>
  </si>
  <si>
    <t>2.3</t>
  </si>
  <si>
    <t>kaniula CH 10, cewnik ø 2,9mm, igła 8cm</t>
  </si>
  <si>
    <t>kaniula CH 10, cewnik ø 2,9mm, igła 12cm</t>
  </si>
  <si>
    <t>kaniula CH 15, cewnik ø 4,8mm, igła 12cm</t>
  </si>
  <si>
    <t>Zestawy do nadłonowego drenażu pęcherza moczowego pediatryczne sterylne:
-kaniula punkcyjna rozdzierana,
-cewnik wykonany z poliuretanu o długości 50 cm:
a) trwałe oznakowania długości,
b) otwory boczne,
c) zacisk,
d) zawinięty i otwarty koniec (ø 2 cm),
-worek na mocz 1,5 – 2 l;
W rozmiarach:
-kaniula CH 10, cewnik ø 2,9 mm,
igła 5 cm.</t>
  </si>
  <si>
    <t>4.</t>
  </si>
  <si>
    <t>Zestaw do pomiaru OCŻ sterylne:
- długość drenu do skali 100 cm,
- długość drenu do pacjenta 80 cm.</t>
  </si>
  <si>
    <t>Aplikator z filtrem antybakteryjnym służący do pobierania lub wstrzykiwania leków oraz fiolek lub butelek zabezpieczonych portami, posiadający nieruchomą osłonę otaczająca nasadkę łączącą ze strzykawką oraz zastawkę zabezpieczającą lek przed wyciekiem, sterylny.</t>
  </si>
  <si>
    <t>PRODUCENT,
Nazwa własna lub inne określenie identyfikujące 
wyrób w sposób jednoznaczny, np. numer katalogowy. Wielkość opakowania.</t>
  </si>
  <si>
    <t xml:space="preserve">   Cena 
jednostkowa netto 
</t>
  </si>
  <si>
    <t>Formularz cenowo-techniczny – ZADANIE NR 4</t>
  </si>
  <si>
    <t>Załącznik nr 1 do umowy nr NZ.261.6.4.2024</t>
  </si>
  <si>
    <t>Załącznik nr 5 do SWZ</t>
  </si>
  <si>
    <r>
      <rPr>
        <sz val="12"/>
        <rFont val="Calibri"/>
        <family val="2"/>
        <charset val="238"/>
        <scheme val="minor"/>
      </rPr>
      <t xml:space="preserve">   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
1. </t>
    </r>
    <r>
      <rPr>
        <sz val="12"/>
        <rFont val="Calibri"/>
        <family val="2"/>
        <charset val="238"/>
        <scheme val="minor"/>
      </rPr>
      <t xml:space="preserve">Przedmiotem zamówienia są </t>
    </r>
    <r>
      <rPr>
        <b/>
        <sz val="12"/>
        <rFont val="Calibri"/>
        <family val="2"/>
        <charset val="238"/>
        <scheme val="minor"/>
      </rPr>
      <t xml:space="preserve">sukcesywne dostawy zestawów do punkcji opłucnej, zestawów do nadłonowego drenażu pęcherza moczowego, zestawów do pomiaru OCŻ oraz aplikatorów do pobierania lub wstrzykiwania leków, </t>
    </r>
    <r>
      <rPr>
        <sz val="12"/>
        <rFont val="Calibri"/>
        <family val="2"/>
        <charset val="238"/>
        <scheme val="minor"/>
      </rPr>
      <t xml:space="preserve">zwanych dalej wyrobami.
</t>
    </r>
    <r>
      <rPr>
        <b/>
        <sz val="12"/>
        <rFont val="Calibri"/>
        <family val="2"/>
        <charset val="238"/>
        <scheme val="minor"/>
      </rPr>
      <t xml:space="preserve">2. </t>
    </r>
    <r>
      <rPr>
        <sz val="12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2"/>
        <rFont val="Calibri"/>
        <family val="2"/>
        <charset val="238"/>
        <scheme val="minor"/>
      </rPr>
      <t xml:space="preserve">3. </t>
    </r>
    <r>
      <rPr>
        <sz val="12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2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2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2"/>
        <rFont val="Calibri"/>
        <family val="2"/>
        <charset val="238"/>
        <scheme val="minor"/>
      </rPr>
      <t>5.</t>
    </r>
    <r>
      <rPr>
        <sz val="12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2"/>
        <rFont val="Calibri"/>
        <family val="2"/>
        <charset val="238"/>
        <scheme val="minor"/>
      </rPr>
      <t>6.</t>
    </r>
    <r>
      <rPr>
        <sz val="12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 . 
</t>
    </r>
    <r>
      <rPr>
        <b/>
        <sz val="12"/>
        <rFont val="Calibri"/>
        <family val="2"/>
        <charset val="238"/>
        <scheme val="minor"/>
      </rPr>
      <t>7.</t>
    </r>
    <r>
      <rPr>
        <sz val="12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Calibri"/>
        <family val="2"/>
        <charset val="238"/>
        <scheme val="minor"/>
      </rPr>
      <t>8.</t>
    </r>
    <r>
      <rPr>
        <sz val="12"/>
        <rFont val="Calibri"/>
        <family val="2"/>
        <charset val="238"/>
        <scheme val="minor"/>
      </rPr>
      <t xml:space="preserve"> Wykonawca oferuje realizację niniejszego zadania zgodnie z następującą kalkulacją:   </t>
    </r>
    <r>
      <rPr>
        <sz val="10"/>
        <rFont val="Calibri"/>
        <family val="2"/>
        <charset val="238"/>
        <scheme val="minor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</si>
</sst>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5" x14ac:knownFonts="1">
    <font>
      <sz val="11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>
      <alignment vertical="center"/>
    </xf>
    <xf numFmtId="4" fontId="9" fillId="0" borderId="0" xfId="0" applyNumberFormat="1" applyFont="1" applyAlignment="1">
      <alignment vertical="center" wrapText="1"/>
    </xf>
    <xf numFmtId="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1"/>
  <sheetViews>
    <sheetView tabSelected="1" view="pageBreakPreview" zoomScale="90" zoomScaleNormal="90" zoomScaleSheetLayoutView="90" zoomScalePageLayoutView="85" workbookViewId="0">
      <selection sqref="A1:J3"/>
    </sheetView>
  </sheetViews>
  <sheetFormatPr defaultColWidth="6.140625" defaultRowHeight="15" x14ac:dyDescent="0.2"/>
  <cols>
    <col min="1" max="1" width="7" style="1" bestFit="1" customWidth="1"/>
    <col min="2" max="2" width="90.28515625" style="18" customWidth="1"/>
    <col min="3" max="3" width="9.7109375" style="19" customWidth="1"/>
    <col min="4" max="4" width="8.5703125" style="19" customWidth="1"/>
    <col min="5" max="5" width="11.28515625" style="24" customWidth="1"/>
    <col min="6" max="6" width="14.85546875" style="22" customWidth="1"/>
    <col min="7" max="7" width="7.42578125" style="25" customWidth="1"/>
    <col min="8" max="8" width="13" style="26" customWidth="1"/>
    <col min="9" max="9" width="12.140625" style="22" customWidth="1"/>
    <col min="10" max="10" width="36.7109375" style="6" customWidth="1"/>
    <col min="11" max="238" width="6.140625" style="6"/>
    <col min="239" max="997" width="6.140625" style="2"/>
    <col min="998" max="1009" width="6.140625" style="8"/>
    <col min="1010" max="1022" width="7.7109375" style="8" customWidth="1"/>
    <col min="1023" max="1023" width="6.140625" style="8"/>
    <col min="1024" max="1024" width="11.5703125" style="8" customWidth="1"/>
    <col min="1025" max="16384" width="6.140625" style="8"/>
  </cols>
  <sheetData>
    <row r="1" spans="1:1008" x14ac:dyDescent="0.2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</row>
    <row r="2" spans="1:1008" x14ac:dyDescent="0.2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</row>
    <row r="3" spans="1:1008" x14ac:dyDescent="0.2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</row>
    <row r="4" spans="1:1008" s="2" customFormat="1" ht="230.25" customHeight="1" x14ac:dyDescent="0.25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</row>
    <row r="5" spans="1:1008" s="2" customFormat="1" ht="12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08" s="2" customFormat="1" ht="12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08" s="2" customFormat="1" ht="56.2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08" s="2" customFormat="1" ht="69.7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08" s="2" customFormat="1" ht="63.7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08" s="28" customFormat="1" ht="84.75" customHeight="1" x14ac:dyDescent="0.25">
      <c r="A10" s="27" t="s">
        <v>0</v>
      </c>
      <c r="B10" s="27" t="s">
        <v>1</v>
      </c>
      <c r="C10" s="4" t="s">
        <v>2</v>
      </c>
      <c r="D10" s="4" t="s">
        <v>3</v>
      </c>
      <c r="E10" s="4" t="s">
        <v>28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27</v>
      </c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</row>
    <row r="11" spans="1:1008" x14ac:dyDescent="0.2">
      <c r="A11" s="3">
        <v>1</v>
      </c>
      <c r="B11" s="4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</row>
    <row r="12" spans="1:1008" ht="66.75" customHeight="1" x14ac:dyDescent="0.2">
      <c r="A12" s="9" t="s">
        <v>8</v>
      </c>
      <c r="B12" s="10" t="s">
        <v>15</v>
      </c>
      <c r="C12" s="9" t="s">
        <v>9</v>
      </c>
      <c r="D12" s="11">
        <v>1000</v>
      </c>
      <c r="E12" s="12"/>
      <c r="F12" s="13">
        <f t="shared" ref="F12" si="0">ROUND(D12*E12,2)</f>
        <v>0</v>
      </c>
      <c r="G12" s="14"/>
      <c r="H12" s="15">
        <f t="shared" ref="H12" si="1">ROUND(F12*(1+G12),2)</f>
        <v>0</v>
      </c>
      <c r="I12" s="13">
        <f>ROUND(H12/D12,2)</f>
        <v>0</v>
      </c>
      <c r="J12" s="16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</row>
    <row r="13" spans="1:1008" ht="127.5" customHeight="1" x14ac:dyDescent="0.2">
      <c r="A13" s="9" t="s">
        <v>12</v>
      </c>
      <c r="B13" s="30" t="s">
        <v>16</v>
      </c>
      <c r="C13" s="31"/>
      <c r="D13" s="31"/>
      <c r="E13" s="31"/>
      <c r="F13" s="31"/>
      <c r="G13" s="31"/>
      <c r="H13" s="31"/>
      <c r="I13" s="31"/>
      <c r="J13" s="32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</row>
    <row r="14" spans="1:1008" ht="18" customHeight="1" x14ac:dyDescent="0.2">
      <c r="A14" s="17" t="s">
        <v>17</v>
      </c>
      <c r="B14" s="10" t="s">
        <v>20</v>
      </c>
      <c r="C14" s="9" t="s">
        <v>9</v>
      </c>
      <c r="D14" s="11">
        <v>10</v>
      </c>
      <c r="E14" s="12"/>
      <c r="F14" s="13">
        <f t="shared" ref="F14" si="2">ROUND(D14*E14,2)</f>
        <v>0</v>
      </c>
      <c r="G14" s="14"/>
      <c r="H14" s="15">
        <f t="shared" ref="H14" si="3">ROUND(F14*(1+G14),2)</f>
        <v>0</v>
      </c>
      <c r="I14" s="13">
        <f t="shared" ref="I14:I19" si="4">ROUND(H14/D14,2)</f>
        <v>0</v>
      </c>
      <c r="J14" s="16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</row>
    <row r="15" spans="1:1008" ht="18" customHeight="1" x14ac:dyDescent="0.2">
      <c r="A15" s="17" t="s">
        <v>18</v>
      </c>
      <c r="B15" s="10" t="s">
        <v>21</v>
      </c>
      <c r="C15" s="9" t="s">
        <v>9</v>
      </c>
      <c r="D15" s="11">
        <v>100</v>
      </c>
      <c r="E15" s="12"/>
      <c r="F15" s="13">
        <f t="shared" ref="F15" si="5">ROUND(D15*E15,2)</f>
        <v>0</v>
      </c>
      <c r="G15" s="14"/>
      <c r="H15" s="15">
        <f t="shared" ref="H15" si="6">ROUND(F15*(1+G15),2)</f>
        <v>0</v>
      </c>
      <c r="I15" s="13">
        <f t="shared" si="4"/>
        <v>0</v>
      </c>
      <c r="J15" s="16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</row>
    <row r="16" spans="1:1008" ht="18" customHeight="1" x14ac:dyDescent="0.2">
      <c r="A16" s="17" t="s">
        <v>19</v>
      </c>
      <c r="B16" s="10" t="s">
        <v>22</v>
      </c>
      <c r="C16" s="9" t="s">
        <v>9</v>
      </c>
      <c r="D16" s="11">
        <v>50</v>
      </c>
      <c r="E16" s="12"/>
      <c r="F16" s="13">
        <f t="shared" ref="F16:F18" si="7">ROUND(D16*E16,2)</f>
        <v>0</v>
      </c>
      <c r="G16" s="14"/>
      <c r="H16" s="15">
        <f t="shared" ref="H16:H18" si="8">ROUND(F16*(1+G16),2)</f>
        <v>0</v>
      </c>
      <c r="I16" s="13">
        <f t="shared" si="4"/>
        <v>0</v>
      </c>
      <c r="J16" s="16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</row>
    <row r="17" spans="1:1008" ht="138" customHeight="1" x14ac:dyDescent="0.2">
      <c r="A17" s="9" t="s">
        <v>13</v>
      </c>
      <c r="B17" s="10" t="s">
        <v>23</v>
      </c>
      <c r="C17" s="9" t="s">
        <v>9</v>
      </c>
      <c r="D17" s="11">
        <v>50</v>
      </c>
      <c r="E17" s="12"/>
      <c r="F17" s="13">
        <f t="shared" si="7"/>
        <v>0</v>
      </c>
      <c r="G17" s="14"/>
      <c r="H17" s="15">
        <f t="shared" si="8"/>
        <v>0</v>
      </c>
      <c r="I17" s="13">
        <f t="shared" si="4"/>
        <v>0</v>
      </c>
      <c r="J17" s="16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</row>
    <row r="18" spans="1:1008" ht="37.5" customHeight="1" x14ac:dyDescent="0.2">
      <c r="A18" s="9" t="s">
        <v>24</v>
      </c>
      <c r="B18" s="10" t="s">
        <v>25</v>
      </c>
      <c r="C18" s="9" t="s">
        <v>9</v>
      </c>
      <c r="D18" s="11">
        <v>20</v>
      </c>
      <c r="E18" s="12"/>
      <c r="F18" s="13">
        <f t="shared" si="7"/>
        <v>0</v>
      </c>
      <c r="G18" s="14"/>
      <c r="H18" s="15">
        <f t="shared" si="8"/>
        <v>0</v>
      </c>
      <c r="I18" s="13">
        <f t="shared" si="4"/>
        <v>0</v>
      </c>
      <c r="J18" s="16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</row>
    <row r="19" spans="1:1008" ht="43.5" customHeight="1" x14ac:dyDescent="0.2">
      <c r="A19" s="9" t="s">
        <v>14</v>
      </c>
      <c r="B19" s="10" t="s">
        <v>26</v>
      </c>
      <c r="C19" s="9" t="s">
        <v>9</v>
      </c>
      <c r="D19" s="11">
        <v>40000</v>
      </c>
      <c r="E19" s="12"/>
      <c r="F19" s="13">
        <f t="shared" ref="F19" si="9">ROUND(D19*E19,2)</f>
        <v>0</v>
      </c>
      <c r="G19" s="14"/>
      <c r="H19" s="15">
        <f t="shared" ref="H19" si="10">ROUND(F19*(1+G19),2)</f>
        <v>0</v>
      </c>
      <c r="I19" s="13">
        <f t="shared" si="4"/>
        <v>0</v>
      </c>
      <c r="J19" s="16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</row>
    <row r="20" spans="1:1008" ht="30.75" customHeight="1" x14ac:dyDescent="0.2">
      <c r="E20" s="20" t="s">
        <v>10</v>
      </c>
      <c r="F20" s="21">
        <f>SUM(F12:F19)</f>
        <v>0</v>
      </c>
      <c r="G20" s="20" t="s">
        <v>11</v>
      </c>
      <c r="H20" s="21">
        <f>F20+(F20*G12)</f>
        <v>0</v>
      </c>
      <c r="ID20" s="2"/>
    </row>
    <row r="22" spans="1:1008" ht="18.75" x14ac:dyDescent="0.2">
      <c r="B22" s="23"/>
    </row>
    <row r="23" spans="1:1008" ht="18.75" x14ac:dyDescent="0.2">
      <c r="B23" s="23"/>
    </row>
    <row r="24" spans="1:1008" ht="16.5" customHeight="1" x14ac:dyDescent="0.2">
      <c r="B24" s="23"/>
    </row>
    <row r="25" spans="1:1008" ht="16.5" customHeight="1" x14ac:dyDescent="0.2">
      <c r="B25" s="23"/>
    </row>
    <row r="26" spans="1:1008" ht="16.5" customHeight="1" x14ac:dyDescent="0.2">
      <c r="B26" s="23"/>
    </row>
    <row r="27" spans="1:1008" ht="16.5" customHeight="1" x14ac:dyDescent="0.2">
      <c r="B27" s="23"/>
    </row>
    <row r="28" spans="1:1008" ht="16.5" customHeight="1" x14ac:dyDescent="0.2">
      <c r="B28" s="23"/>
    </row>
    <row r="29" spans="1:1008" ht="16.5" customHeight="1" x14ac:dyDescent="0.2">
      <c r="B29" s="23"/>
    </row>
    <row r="30" spans="1:1008" ht="16.5" customHeight="1" x14ac:dyDescent="0.2">
      <c r="B30" s="23"/>
    </row>
    <row r="31" spans="1:1008" ht="16.5" customHeight="1" x14ac:dyDescent="0.2"/>
  </sheetData>
  <mergeCells count="5">
    <mergeCell ref="B13:J13"/>
    <mergeCell ref="A4:J9"/>
    <mergeCell ref="A3:J3"/>
    <mergeCell ref="A2:J2"/>
    <mergeCell ref="A1:J1"/>
  </mergeCells>
  <phoneticPr fontId="1" type="noConversion"/>
  <printOptions horizontalCentered="1"/>
  <pageMargins left="0.25" right="0.25" top="0.75" bottom="0.75" header="0.511811023622047" footer="0.511811023622047"/>
  <pageSetup paperSize="9" scale="67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2024-02-28T12:05:41Z</cp:lastPrinted>
  <dcterms:created xsi:type="dcterms:W3CDTF">2019-02-04T11:59:38Z</dcterms:created>
  <dcterms:modified xsi:type="dcterms:W3CDTF">2024-02-28T12:56:43Z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