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wzajac\Desktop\Moje dokumenty\2025\zakupy\dostawa opon- nowe postępowanie\"/>
    </mc:Choice>
  </mc:AlternateContent>
  <xr:revisionPtr revIDLastSave="0" documentId="13_ncr:1_{F4EACB89-3719-440C-AFB4-B3B39BE543A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zadanie nr 1" sheetId="21" r:id="rId1"/>
    <sheet name="Arkusz1" sheetId="22" r:id="rId2"/>
  </sheets>
  <definedNames>
    <definedName name="_xlnm.Print_Area" localSheetId="0">'zadanie nr 1'!$A$1:$Q$31</definedName>
  </definedNames>
  <calcPr calcId="191029"/>
</workbook>
</file>

<file path=xl/calcChain.xml><?xml version="1.0" encoding="utf-8"?>
<calcChain xmlns="http://schemas.openxmlformats.org/spreadsheetml/2006/main">
  <c r="L22" i="21" l="1"/>
  <c r="L23" i="21"/>
  <c r="L24" i="21"/>
  <c r="L25" i="21"/>
  <c r="L26" i="21"/>
  <c r="L27" i="21"/>
  <c r="L28" i="21"/>
  <c r="L21" i="21"/>
  <c r="L18" i="21"/>
  <c r="L19" i="21"/>
  <c r="L17" i="21"/>
  <c r="L12" i="21"/>
  <c r="L13" i="21"/>
  <c r="L14" i="21"/>
  <c r="L15" i="21"/>
  <c r="L11" i="21"/>
  <c r="O4" i="22" l="1"/>
  <c r="O5" i="22" l="1"/>
  <c r="O6" i="22"/>
  <c r="O7" i="22"/>
  <c r="O8" i="22"/>
  <c r="O9" i="22"/>
  <c r="O10" i="22"/>
  <c r="O11" i="22"/>
  <c r="O12" i="22"/>
  <c r="O13" i="22"/>
  <c r="O14" i="22"/>
  <c r="O3" i="22"/>
  <c r="N16" i="22" l="1"/>
</calcChain>
</file>

<file path=xl/sharedStrings.xml><?xml version="1.0" encoding="utf-8"?>
<sst xmlns="http://schemas.openxmlformats.org/spreadsheetml/2006/main" count="187" uniqueCount="113">
  <si>
    <t>J.m.</t>
  </si>
  <si>
    <t>Cena jednostkowa brutto</t>
  </si>
  <si>
    <t>Parametry oferowanej opony!</t>
  </si>
  <si>
    <t>Lp.</t>
  </si>
  <si>
    <t>Rozmiar opony</t>
  </si>
  <si>
    <t>Przeznaczenie                                        (marka, typ pojazdu)</t>
  </si>
  <si>
    <t>Typ opony                                   (dętkowa/ bezdętkowa)</t>
  </si>
  <si>
    <t>Warunki eksploatacji (letnia/ zimowa/ całoroczna/ terenowa)</t>
  </si>
  <si>
    <t>SZT</t>
  </si>
  <si>
    <t xml:space="preserve"> Indeks nośności</t>
  </si>
  <si>
    <t>CAŁOROCZNA, SZOSOWA</t>
  </si>
  <si>
    <t>ZIMOWA</t>
  </si>
  <si>
    <t>CAŁOROCZNA, TERENOWA</t>
  </si>
  <si>
    <t xml:space="preserve">Wartość brutto </t>
  </si>
  <si>
    <t xml:space="preserve">Ilość </t>
  </si>
  <si>
    <t>205/55/R16</t>
  </si>
  <si>
    <t>Skoda Superb Kombi</t>
  </si>
  <si>
    <t xml:space="preserve">BEZDĘTKOWA </t>
  </si>
  <si>
    <t>Skoda Roomster</t>
  </si>
  <si>
    <t>BEZDĘTKOWA</t>
  </si>
  <si>
    <t>LATO</t>
  </si>
  <si>
    <t>165/70/R13</t>
  </si>
  <si>
    <t>Przyczepka</t>
  </si>
  <si>
    <t>CAŁOROCZNA</t>
  </si>
  <si>
    <t>215/60/R17C</t>
  </si>
  <si>
    <t>VW T6 Caravelle</t>
  </si>
  <si>
    <t>205/65/R16C</t>
  </si>
  <si>
    <t>VW Transporter T6</t>
  </si>
  <si>
    <t>155/80/R13</t>
  </si>
  <si>
    <t>295/80/R22,5</t>
  </si>
  <si>
    <t>MAN TGM.1834</t>
  </si>
  <si>
    <t>315/80/R22,5</t>
  </si>
  <si>
    <t xml:space="preserve">Volvo </t>
  </si>
  <si>
    <t>385/65/R22,5</t>
  </si>
  <si>
    <t>Iveco Trakker</t>
  </si>
  <si>
    <t>BEZDĘTKOWA (prowadząca na przód )</t>
  </si>
  <si>
    <t>BEZDĘTKOWA (uniwersalna na tył)</t>
  </si>
  <si>
    <t>Mercedes</t>
  </si>
  <si>
    <t>Naczepa Wielton</t>
  </si>
  <si>
    <t>FORMULARZ CENOWY -  opony do pojazdów osobowych,ciężarowych, przyczepek i naczep</t>
  </si>
  <si>
    <t>Minimalna klasa przyczepności na mokrej nawierzchni</t>
  </si>
  <si>
    <t xml:space="preserve"> Indeks prędkości</t>
  </si>
  <si>
    <t>Data produkcji                  (rok)</t>
  </si>
  <si>
    <t>Skoda Yeti</t>
  </si>
  <si>
    <t>CŁOROCZNA</t>
  </si>
  <si>
    <t>225/50/R17</t>
  </si>
  <si>
    <t>Ośrodek Szkolenia w Warszawie ul. Majdańska 38/40</t>
  </si>
  <si>
    <t xml:space="preserve"> Ośrodek Szkolenia w Pionkach ul. Zakładowa 1</t>
  </si>
  <si>
    <t xml:space="preserve"> Komenda Wojewódzka Państwowej Straży Pożarnej w Warszawie ul. Domaniewska 40</t>
  </si>
  <si>
    <t>Rozmiar</t>
  </si>
  <si>
    <t>Fulda</t>
  </si>
  <si>
    <t>Hankook</t>
  </si>
  <si>
    <t>Kleber</t>
  </si>
  <si>
    <t>Bridgestone</t>
  </si>
  <si>
    <t>Continental</t>
  </si>
  <si>
    <t>Goodyear</t>
  </si>
  <si>
    <t>Michelin</t>
  </si>
  <si>
    <t>Pirelli</t>
  </si>
  <si>
    <t>Vredestein</t>
  </si>
  <si>
    <t>Yokohama</t>
  </si>
  <si>
    <t>205/55/R16 - zima</t>
  </si>
  <si>
    <t>-</t>
  </si>
  <si>
    <t>215/60/R17C - całoroczna</t>
  </si>
  <si>
    <t>205/65/R16C - lato</t>
  </si>
  <si>
    <t>295/80/R22,5 - całoroczna</t>
  </si>
  <si>
    <t>9R/22,5 - całoroczne</t>
  </si>
  <si>
    <t xml:space="preserve"> innych firm</t>
  </si>
  <si>
    <t>Cena uśredniona</t>
  </si>
  <si>
    <t>Kolumna1</t>
  </si>
  <si>
    <t>BEZDĘTKOWA (uniwersalna na tył i przód)</t>
  </si>
  <si>
    <t>225/50/R17 - lato</t>
  </si>
  <si>
    <t>315/80/R22,5 - całoroczne</t>
  </si>
  <si>
    <t>385/65/R22,5 - całoroczne</t>
  </si>
  <si>
    <t>SUMA</t>
  </si>
  <si>
    <t xml:space="preserve">165/70/R13 </t>
  </si>
  <si>
    <t xml:space="preserve">155/80/R13 </t>
  </si>
  <si>
    <t>Samochód</t>
  </si>
  <si>
    <t>Ilość sztuk</t>
  </si>
  <si>
    <t>KW - Skoda Superb 03</t>
  </si>
  <si>
    <t>KW - Skoda Roomster</t>
  </si>
  <si>
    <t>KW - przyczepka</t>
  </si>
  <si>
    <t>KW - Skoda Yeti</t>
  </si>
  <si>
    <t>WOSzW - VW Caravelle</t>
  </si>
  <si>
    <t>WOSzW - VW Transporter T6</t>
  </si>
  <si>
    <t>WOSzW - przyczepka</t>
  </si>
  <si>
    <t>WOSzP - MAN TGM</t>
  </si>
  <si>
    <t>WOSzP - Volvo, Iveco Trakker</t>
  </si>
  <si>
    <t>WOSzP - Iveco Trakker, Naczepa</t>
  </si>
  <si>
    <t>WOSzP - Mercedes</t>
  </si>
  <si>
    <t>Lato</t>
  </si>
  <si>
    <t>Zima</t>
  </si>
  <si>
    <t>195/55/R15</t>
  </si>
  <si>
    <t>195/55/R15 - lato</t>
  </si>
  <si>
    <t>195/55/R15 - zima</t>
  </si>
  <si>
    <t xml:space="preserve">BEZDĘTKOWA (bieżnik kostka na tył) </t>
  </si>
  <si>
    <t>BEZDĘTKOWA (prowadząca na przód)</t>
  </si>
  <si>
    <t>BEZDĘTKOWA (bieżnik kostka na tył)</t>
  </si>
  <si>
    <t>9R/R22,5</t>
  </si>
  <si>
    <t xml:space="preserve">          Zał.  nr 2 do Zapytania ofertowego</t>
  </si>
  <si>
    <t xml:space="preserve">Minimalny indeks prędkości
</t>
  </si>
  <si>
    <t xml:space="preserve">Minimalny indeks nośności
</t>
  </si>
  <si>
    <t xml:space="preserve">Minimalna klasa przyczepności na mokrej nawierzchni
</t>
  </si>
  <si>
    <t>H</t>
  </si>
  <si>
    <t>T</t>
  </si>
  <si>
    <t>K</t>
  </si>
  <si>
    <t>109/107</t>
  </si>
  <si>
    <t>107/105</t>
  </si>
  <si>
    <t>B</t>
  </si>
  <si>
    <t>C</t>
  </si>
  <si>
    <t xml:space="preserve"> -</t>
  </si>
  <si>
    <t xml:space="preserve">C </t>
  </si>
  <si>
    <t>Marka opony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</si>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</sst>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\ &quot;zł&quot;;[Red]#,##0.00\ &quot;zł&quot;"/>
    <numFmt numFmtId="165" formatCode="00\-000"/>
  </numFmts>
  <fonts count="1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u/>
      <sz val="10"/>
      <color theme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1" fillId="0" borderId="0"/>
  </cellStyleXfs>
  <cellXfs count="80">
    <xf numFmtId="0" fontId="0" fillId="0" borderId="0" xfId="0"/>
    <xf numFmtId="0" fontId="7" fillId="3" borderId="7" xfId="7" applyFont="1" applyFill="1" applyBorder="1" applyAlignment="1">
      <alignment horizontal="center" vertical="center" wrapText="1"/>
    </xf>
    <xf numFmtId="0" fontId="7" fillId="3" borderId="8" xfId="7" applyFont="1" applyFill="1" applyBorder="1" applyAlignment="1">
      <alignment horizontal="center" vertical="center" wrapText="1"/>
    </xf>
    <xf numFmtId="49" fontId="7" fillId="3" borderId="8" xfId="7" applyNumberFormat="1" applyFont="1" applyFill="1" applyBorder="1" applyAlignment="1">
      <alignment horizontal="center" vertical="center" wrapText="1"/>
    </xf>
    <xf numFmtId="2" fontId="7" fillId="3" borderId="8" xfId="7" applyNumberFormat="1" applyFont="1" applyFill="1" applyBorder="1" applyAlignment="1">
      <alignment horizontal="center" vertical="center" wrapText="1"/>
    </xf>
    <xf numFmtId="0" fontId="7" fillId="3" borderId="9" xfId="7" applyFont="1" applyFill="1" applyBorder="1" applyAlignment="1">
      <alignment horizontal="center" vertical="center" wrapText="1"/>
    </xf>
    <xf numFmtId="0" fontId="7" fillId="3" borderId="11" xfId="7" applyFont="1" applyFill="1" applyBorder="1" applyAlignment="1">
      <alignment horizontal="center" vertical="center" wrapText="1"/>
    </xf>
    <xf numFmtId="0" fontId="7" fillId="3" borderId="12" xfId="7" applyFont="1" applyFill="1" applyBorder="1" applyAlignment="1">
      <alignment horizontal="center" vertical="center" wrapText="1"/>
    </xf>
    <xf numFmtId="4" fontId="6" fillId="4" borderId="18" xfId="7" applyNumberFormat="1" applyFont="1" applyFill="1" applyBorder="1" applyAlignment="1">
      <alignment horizontal="center" vertical="center" wrapText="1"/>
    </xf>
    <xf numFmtId="0" fontId="9" fillId="0" borderId="0" xfId="7" applyFont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6" fillId="4" borderId="2" xfId="7" applyFont="1" applyFill="1" applyBorder="1" applyAlignment="1">
      <alignment horizontal="center" vertical="center"/>
    </xf>
    <xf numFmtId="0" fontId="6" fillId="4" borderId="0" xfId="7" applyFont="1" applyFill="1" applyAlignment="1">
      <alignment horizontal="center" vertical="center"/>
    </xf>
    <xf numFmtId="0" fontId="6" fillId="4" borderId="1" xfId="7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Border="1"/>
    <xf numFmtId="0" fontId="3" fillId="0" borderId="0" xfId="0" applyFont="1"/>
    <xf numFmtId="0" fontId="3" fillId="0" borderId="2" xfId="0" applyFont="1" applyBorder="1"/>
    <xf numFmtId="2" fontId="8" fillId="0" borderId="0" xfId="0" applyNumberFormat="1" applyFont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8" fillId="0" borderId="0" xfId="7" applyFont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4" fontId="6" fillId="4" borderId="1" xfId="7" applyNumberFormat="1" applyFont="1" applyFill="1" applyBorder="1" applyAlignment="1">
      <alignment horizontal="center" vertical="center" wrapText="1"/>
    </xf>
    <xf numFmtId="0" fontId="6" fillId="0" borderId="1" xfId="7" applyFont="1" applyBorder="1" applyAlignment="1">
      <alignment horizontal="center" vertical="center"/>
    </xf>
    <xf numFmtId="0" fontId="6" fillId="0" borderId="1" xfId="7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/>
    </xf>
    <xf numFmtId="2" fontId="8" fillId="0" borderId="1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8" fillId="0" borderId="10" xfId="7" applyFont="1" applyBorder="1" applyAlignment="1">
      <alignment horizontal="center" vertical="center"/>
    </xf>
    <xf numFmtId="0" fontId="10" fillId="0" borderId="0" xfId="0" applyFont="1"/>
    <xf numFmtId="0" fontId="10" fillId="0" borderId="1" xfId="0" applyFont="1" applyBorder="1"/>
    <xf numFmtId="0" fontId="10" fillId="0" borderId="6" xfId="0" applyFont="1" applyBorder="1"/>
    <xf numFmtId="0" fontId="10" fillId="0" borderId="6" xfId="0" applyNumberFormat="1" applyFont="1" applyBorder="1"/>
    <xf numFmtId="0" fontId="3" fillId="0" borderId="6" xfId="0" applyFont="1" applyBorder="1"/>
    <xf numFmtId="0" fontId="11" fillId="5" borderId="6" xfId="0" applyFont="1" applyFill="1" applyBorder="1"/>
    <xf numFmtId="164" fontId="3" fillId="0" borderId="2" xfId="0" applyNumberFormat="1" applyFont="1" applyBorder="1"/>
    <xf numFmtId="164" fontId="3" fillId="0" borderId="1" xfId="0" applyNumberFormat="1" applyFont="1" applyBorder="1"/>
    <xf numFmtId="164" fontId="10" fillId="0" borderId="6" xfId="0" applyNumberFormat="1" applyFont="1" applyBorder="1"/>
    <xf numFmtId="164" fontId="11" fillId="5" borderId="6" xfId="0" applyNumberFormat="1" applyFont="1" applyFill="1" applyBorder="1"/>
    <xf numFmtId="0" fontId="12" fillId="0" borderId="0" xfId="0" applyFont="1"/>
    <xf numFmtId="0" fontId="3" fillId="0" borderId="1" xfId="0" applyNumberFormat="1" applyFont="1" applyBorder="1"/>
    <xf numFmtId="165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4" fontId="6" fillId="0" borderId="1" xfId="7" applyNumberFormat="1" applyFont="1" applyFill="1" applyBorder="1" applyAlignment="1">
      <alignment horizontal="center" vertical="center" wrapText="1"/>
    </xf>
    <xf numFmtId="0" fontId="6" fillId="0" borderId="1" xfId="7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8" fillId="0" borderId="0" xfId="7" applyFont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9" fillId="0" borderId="3" xfId="7" applyFont="1" applyBorder="1" applyAlignment="1">
      <alignment horizontal="center" vertical="center"/>
    </xf>
    <xf numFmtId="0" fontId="9" fillId="0" borderId="4" xfId="7" applyFont="1" applyBorder="1" applyAlignment="1">
      <alignment horizontal="center" vertical="center"/>
    </xf>
    <xf numFmtId="0" fontId="9" fillId="0" borderId="5" xfId="7" applyFont="1" applyBorder="1" applyAlignment="1">
      <alignment horizontal="center" vertical="center"/>
    </xf>
    <xf numFmtId="0" fontId="7" fillId="2" borderId="13" xfId="7" applyFont="1" applyFill="1" applyBorder="1" applyAlignment="1">
      <alignment horizontal="center" vertical="center" wrapText="1"/>
    </xf>
    <xf numFmtId="0" fontId="7" fillId="2" borderId="14" xfId="7" applyFont="1" applyFill="1" applyBorder="1" applyAlignment="1">
      <alignment horizontal="center" vertical="center" wrapText="1"/>
    </xf>
    <xf numFmtId="0" fontId="7" fillId="2" borderId="23" xfId="7" applyFont="1" applyFill="1" applyBorder="1" applyAlignment="1">
      <alignment horizontal="center" vertical="center" wrapText="1"/>
    </xf>
    <xf numFmtId="0" fontId="7" fillId="2" borderId="15" xfId="7" applyFont="1" applyFill="1" applyBorder="1" applyAlignment="1">
      <alignment horizontal="center" vertical="center" wrapText="1"/>
    </xf>
    <xf numFmtId="0" fontId="7" fillId="2" borderId="24" xfId="7" applyFont="1" applyFill="1" applyBorder="1" applyAlignment="1">
      <alignment horizontal="center" vertical="center" wrapText="1"/>
    </xf>
    <xf numFmtId="0" fontId="7" fillId="2" borderId="22" xfId="7" applyFont="1" applyFill="1" applyBorder="1" applyAlignment="1">
      <alignment horizontal="center" vertical="center" wrapText="1"/>
    </xf>
    <xf numFmtId="0" fontId="7" fillId="2" borderId="21" xfId="7" applyFont="1" applyFill="1" applyBorder="1" applyAlignment="1">
      <alignment horizontal="center" vertical="center" wrapText="1"/>
    </xf>
    <xf numFmtId="0" fontId="7" fillId="2" borderId="25" xfId="7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9">
    <cellStyle name="Excel Built-in Normal" xfId="1" xr:uid="{00000000-0005-0000-0000-000000000000}"/>
    <cellStyle name="Hiperłącze 2" xfId="2" xr:uid="{00000000-0005-0000-0000-000001000000}"/>
    <cellStyle name="Normalny" xfId="0" builtinId="0"/>
    <cellStyle name="Normalny 2" xfId="3" xr:uid="{00000000-0005-0000-0000-000003000000}"/>
    <cellStyle name="Normalny 3" xfId="4" xr:uid="{00000000-0005-0000-0000-000004000000}"/>
    <cellStyle name="Normalny 4" xfId="5" xr:uid="{00000000-0005-0000-0000-000005000000}"/>
    <cellStyle name="Normalny 5" xfId="7" xr:uid="{00000000-0005-0000-0000-000006000000}"/>
    <cellStyle name="Normalny 5 2" xfId="8" xr:uid="{00000000-0005-0000-0000-000006000000}"/>
    <cellStyle name="Normalny 6" xfId="6" xr:uid="{00000000-0005-0000-0000-000007000000}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rgb="FFFF0000"/>
        <name val="Arial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64" formatCode="#,##0.00\ &quot;zł&quot;;[Red]#,##0.00\ &quot;zł&quot;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numFmt numFmtId="164" formatCode="#,##0.00\ &quot;zł&quot;;[Red]#,##0.00\ &quot;zł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rgb="FFFF0000"/>
        <name val="Arial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rgb="FFFF0000"/>
        <name val="Arial"/>
        <charset val="238"/>
        <scheme val="none"/>
      </font>
    </dxf>
    <dxf>
      <font>
        <b val="0"/>
        <condense val="0"/>
        <extend val="0"/>
        <sz val="11"/>
        <color indexed="9"/>
      </font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Emilia błękit" pivot="0" count="3" xr9:uid="{00000000-0011-0000-FFFF-FFFF00000000}">
      <tableStyleElement type="headerRow" dxfId="38"/>
      <tableStyleElement type="firstRowStripe" dxfId="37"/>
      <tableStyleElement type="secondRowStripe" dxfId="3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9917E1-275C-4847-BDF4-1996FB89CABB}" name="Tabela1" displayName="Tabela1" ref="A2:P16" totalsRowCount="1" headerRowDxfId="34" dataDxfId="33" totalsRowDxfId="32">
  <autoFilter ref="A2:P15" xr:uid="{C2942A93-ACD6-4D68-B670-C8314A6732DE}"/>
  <tableColumns count="16">
    <tableColumn id="1" xr3:uid="{6385986B-CA9B-473D-B837-9D201B21EF25}" name="Lp." dataDxfId="31" totalsRowDxfId="30"/>
    <tableColumn id="2" xr3:uid="{B45F083B-8C82-4A39-98C0-52B9EC37A2C3}" name="Rozmiar" dataDxfId="29" totalsRowDxfId="28"/>
    <tableColumn id="3" xr3:uid="{C0C345A0-182B-4DEB-8215-E9E5763E62F2}" name="Fulda" dataDxfId="27" totalsRowDxfId="26"/>
    <tableColumn id="4" xr3:uid="{095CAF54-114F-4EDB-BACB-012E2C32055F}" name="Hankook" dataDxfId="25" totalsRowDxfId="24"/>
    <tableColumn id="5" xr3:uid="{B394AC27-C74A-41EC-964C-880CD642FEE1}" name="Kleber" dataDxfId="23" totalsRowDxfId="22"/>
    <tableColumn id="6" xr3:uid="{C202D22F-6525-42CA-9F2F-9B3377744D6D}" name="Bridgestone" dataDxfId="21" totalsRowDxfId="20"/>
    <tableColumn id="7" xr3:uid="{D2AB7967-F10D-4445-BE2B-94199EB31C07}" name="Continental" dataDxfId="19" totalsRowDxfId="18"/>
    <tableColumn id="8" xr3:uid="{EE49C885-6033-42B2-8AEC-2119185091AD}" name="Goodyear" dataDxfId="17" totalsRowDxfId="16"/>
    <tableColumn id="9" xr3:uid="{F8102A70-4D42-4BED-BFEC-5FB8752ADD9A}" name="Michelin" dataDxfId="15" totalsRowDxfId="14"/>
    <tableColumn id="10" xr3:uid="{1E6ED50C-7B4D-4231-BC54-265249EAB5A1}" name="Pirelli" dataDxfId="13" totalsRowDxfId="12"/>
    <tableColumn id="11" xr3:uid="{67E40337-CB7B-4FB8-B863-45997260D92D}" name="Vredestein" dataDxfId="11" totalsRowDxfId="10"/>
    <tableColumn id="12" xr3:uid="{95816F6A-E3AA-4F15-BD2B-795B4FF2B808}" name="Yokohama" dataDxfId="9" totalsRowDxfId="8"/>
    <tableColumn id="14" xr3:uid="{0964C244-A790-455A-87AD-185F5B430F91}" name="Ilość sztuk" totalsRowLabel="SUMA" dataDxfId="7" totalsRowDxfId="6"/>
    <tableColumn id="13" xr3:uid="{A63AC88A-D4ED-4920-9A86-7F17D28474AC}" name="Cena uśredniona" totalsRowFunction="custom" dataDxfId="5" totalsRowDxfId="4">
      <calculatedColumnFormula>C3*A17</calculatedColumnFormula>
      <totalsRowFormula>SUM(N3:N14)</totalsRowFormula>
    </tableColumn>
    <tableColumn id="15" xr3:uid="{26E087A2-DFC8-4A29-84AD-C07879D50A01}" name="Kolumna1" dataDxfId="3" totalsRowDxfId="2">
      <calculatedColumnFormula>SUM(Tabela1[[#This Row],[Fulda]:[Yokohama]])</calculatedColumnFormula>
    </tableColumn>
    <tableColumn id="16" xr3:uid="{41274A46-0F11-4E41-AB89-87606C6C1471}" name="Samochód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Ciepły niebieski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0"/>
  <sheetViews>
    <sheetView tabSelected="1" zoomScale="55" zoomScaleNormal="55" zoomScaleSheetLayoutView="64" workbookViewId="0">
      <pane ySplit="8" topLeftCell="A9" activePane="bottomLeft" state="frozen"/>
      <selection pane="bottomLeft" activeCell="N25" sqref="N25"/>
    </sheetView>
  </sheetViews>
  <sheetFormatPr defaultColWidth="9.140625" defaultRowHeight="15.75"/>
  <cols>
    <col min="1" max="1" width="7.5703125" style="20" customWidth="1"/>
    <col min="2" max="2" width="21" style="20" customWidth="1"/>
    <col min="3" max="4" width="36.85546875" style="20" customWidth="1"/>
    <col min="5" max="5" width="29.85546875" style="20" customWidth="1"/>
    <col min="6" max="6" width="14.28515625" style="20" customWidth="1"/>
    <col min="7" max="7" width="16.140625" style="20" customWidth="1"/>
    <col min="8" max="8" width="18" style="20" customWidth="1"/>
    <col min="9" max="9" width="7.85546875" style="20" customWidth="1"/>
    <col min="10" max="10" width="11.28515625" style="20" bestFit="1" customWidth="1"/>
    <col min="11" max="11" width="17.140625" style="20" customWidth="1"/>
    <col min="12" max="12" width="15.5703125" style="20" customWidth="1"/>
    <col min="13" max="13" width="16.5703125" style="20" customWidth="1"/>
    <col min="14" max="14" width="13.5703125" style="20" customWidth="1"/>
    <col min="15" max="15" width="17.5703125" style="20" customWidth="1"/>
    <col min="16" max="16" width="15.42578125" style="20" customWidth="1"/>
    <col min="17" max="17" width="15.140625" style="20" customWidth="1"/>
    <col min="18" max="16384" width="9.140625" style="20"/>
  </cols>
  <sheetData>
    <row r="1" spans="1:18">
      <c r="P1" s="61"/>
      <c r="Q1" s="61"/>
    </row>
    <row r="3" spans="1:18">
      <c r="C3" s="10"/>
      <c r="D3" s="10"/>
      <c r="E3" s="10"/>
      <c r="F3" s="10"/>
      <c r="G3" s="10"/>
      <c r="H3" s="10"/>
      <c r="I3" s="10"/>
    </row>
    <row r="4" spans="1:18">
      <c r="B4" s="20" t="s">
        <v>98</v>
      </c>
      <c r="C4" s="10"/>
      <c r="D4" s="10"/>
      <c r="E4" s="10"/>
      <c r="F4" s="10"/>
      <c r="G4" s="10"/>
      <c r="H4" s="10"/>
      <c r="I4" s="10"/>
    </row>
    <row r="5" spans="1:18">
      <c r="A5" s="62" t="s">
        <v>39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18" ht="16.5" thickBot="1">
      <c r="A6" s="9"/>
      <c r="B6" s="9"/>
      <c r="C6" s="21"/>
      <c r="D6" s="21"/>
      <c r="E6" s="21"/>
      <c r="F6" s="21"/>
      <c r="G6" s="21"/>
      <c r="H6" s="21"/>
      <c r="I6" s="21"/>
      <c r="J6" s="9"/>
      <c r="K6" s="9"/>
      <c r="L6" s="9"/>
      <c r="M6" s="9"/>
    </row>
    <row r="7" spans="1:18" ht="16.5" thickBot="1">
      <c r="A7" s="9"/>
      <c r="B7" s="9"/>
      <c r="C7" s="21"/>
      <c r="D7" s="21"/>
      <c r="E7" s="21"/>
      <c r="F7" s="21"/>
      <c r="G7" s="21"/>
      <c r="H7" s="21"/>
      <c r="I7" s="21"/>
      <c r="J7" s="9"/>
      <c r="K7" s="9"/>
      <c r="L7" s="9"/>
      <c r="M7" s="63" t="s">
        <v>2</v>
      </c>
      <c r="N7" s="64"/>
      <c r="O7" s="64"/>
      <c r="P7" s="64"/>
      <c r="Q7" s="65"/>
    </row>
    <row r="8" spans="1:18" ht="109.5" customHeight="1" thickBot="1">
      <c r="A8" s="1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99</v>
      </c>
      <c r="G8" s="2" t="s">
        <v>100</v>
      </c>
      <c r="H8" s="2" t="s">
        <v>101</v>
      </c>
      <c r="I8" s="3" t="s">
        <v>0</v>
      </c>
      <c r="J8" s="2" t="s">
        <v>14</v>
      </c>
      <c r="K8" s="4" t="s">
        <v>1</v>
      </c>
      <c r="L8" s="3" t="s">
        <v>13</v>
      </c>
      <c r="M8" s="5" t="s">
        <v>41</v>
      </c>
      <c r="N8" s="5" t="s">
        <v>9</v>
      </c>
      <c r="O8" s="2" t="s">
        <v>40</v>
      </c>
      <c r="P8" s="5" t="s">
        <v>42</v>
      </c>
      <c r="Q8" s="5" t="s">
        <v>111</v>
      </c>
      <c r="R8" s="40"/>
    </row>
    <row r="9" spans="1:18" ht="16.5" thickBot="1">
      <c r="A9" s="6">
        <v>1</v>
      </c>
      <c r="B9" s="7">
        <v>2</v>
      </c>
      <c r="C9" s="6">
        <v>3</v>
      </c>
      <c r="D9" s="7">
        <v>4</v>
      </c>
      <c r="E9" s="6">
        <v>5</v>
      </c>
      <c r="F9" s="7">
        <v>6</v>
      </c>
      <c r="G9" s="6">
        <v>7</v>
      </c>
      <c r="H9" s="7">
        <v>8</v>
      </c>
      <c r="I9" s="6">
        <v>9</v>
      </c>
      <c r="J9" s="7">
        <v>10</v>
      </c>
      <c r="K9" s="6">
        <v>11</v>
      </c>
      <c r="L9" s="7">
        <v>12</v>
      </c>
      <c r="M9" s="6">
        <v>13</v>
      </c>
      <c r="N9" s="7">
        <v>14</v>
      </c>
      <c r="O9" s="6">
        <v>15</v>
      </c>
      <c r="P9" s="7">
        <v>16</v>
      </c>
      <c r="Q9" s="6">
        <v>17</v>
      </c>
    </row>
    <row r="10" spans="1:18" s="10" customFormat="1" ht="30" customHeight="1" thickBot="1">
      <c r="A10" s="66" t="s">
        <v>48</v>
      </c>
      <c r="B10" s="67"/>
      <c r="C10" s="67"/>
      <c r="D10" s="67"/>
      <c r="E10" s="67"/>
      <c r="F10" s="67"/>
      <c r="G10" s="68"/>
      <c r="H10" s="68"/>
      <c r="I10" s="67"/>
      <c r="J10" s="67"/>
      <c r="K10" s="67"/>
      <c r="L10" s="67"/>
      <c r="M10" s="67"/>
      <c r="N10" s="67"/>
      <c r="O10" s="67"/>
      <c r="P10" s="67"/>
      <c r="Q10" s="69"/>
    </row>
    <row r="11" spans="1:18" s="12" customFormat="1" ht="30" customHeight="1">
      <c r="A11" s="22">
        <v>1</v>
      </c>
      <c r="B11" s="23" t="s">
        <v>15</v>
      </c>
      <c r="C11" s="24" t="s">
        <v>16</v>
      </c>
      <c r="D11" s="30" t="s">
        <v>17</v>
      </c>
      <c r="E11" s="24" t="s">
        <v>11</v>
      </c>
      <c r="F11" s="25" t="s">
        <v>102</v>
      </c>
      <c r="G11" s="24">
        <v>94</v>
      </c>
      <c r="H11" s="24" t="s">
        <v>107</v>
      </c>
      <c r="I11" s="27" t="s">
        <v>8</v>
      </c>
      <c r="J11" s="26">
        <v>4</v>
      </c>
      <c r="K11" s="28"/>
      <c r="L11" s="29">
        <f>J11*K11</f>
        <v>0</v>
      </c>
      <c r="M11" s="8"/>
      <c r="N11" s="11"/>
      <c r="O11" s="11"/>
      <c r="P11" s="11"/>
      <c r="Q11" s="11"/>
    </row>
    <row r="12" spans="1:18" s="12" customFormat="1" ht="30" customHeight="1">
      <c r="A12" s="74">
        <v>2</v>
      </c>
      <c r="B12" s="23" t="s">
        <v>91</v>
      </c>
      <c r="C12" s="24" t="s">
        <v>18</v>
      </c>
      <c r="D12" s="30" t="s">
        <v>17</v>
      </c>
      <c r="E12" s="24" t="s">
        <v>89</v>
      </c>
      <c r="F12" s="25" t="s">
        <v>102</v>
      </c>
      <c r="G12" s="24">
        <v>85</v>
      </c>
      <c r="H12" s="24" t="s">
        <v>107</v>
      </c>
      <c r="I12" s="27" t="s">
        <v>8</v>
      </c>
      <c r="J12" s="26">
        <v>4</v>
      </c>
      <c r="K12" s="25"/>
      <c r="L12" s="29">
        <f t="shared" ref="L12:L15" si="0">J12*K12</f>
        <v>0</v>
      </c>
      <c r="M12" s="8"/>
      <c r="N12" s="13"/>
      <c r="O12" s="13"/>
      <c r="P12" s="13"/>
      <c r="Q12" s="13"/>
    </row>
    <row r="13" spans="1:18" s="12" customFormat="1" ht="30" customHeight="1">
      <c r="A13" s="75"/>
      <c r="B13" s="23" t="s">
        <v>91</v>
      </c>
      <c r="C13" s="24" t="s">
        <v>18</v>
      </c>
      <c r="D13" s="30" t="s">
        <v>17</v>
      </c>
      <c r="E13" s="24" t="s">
        <v>90</v>
      </c>
      <c r="F13" s="25" t="s">
        <v>102</v>
      </c>
      <c r="G13" s="24">
        <v>85</v>
      </c>
      <c r="H13" s="24" t="s">
        <v>107</v>
      </c>
      <c r="I13" s="27" t="s">
        <v>8</v>
      </c>
      <c r="J13" s="26">
        <v>4</v>
      </c>
      <c r="K13" s="25"/>
      <c r="L13" s="29">
        <f t="shared" si="0"/>
        <v>0</v>
      </c>
      <c r="M13" s="8"/>
      <c r="N13" s="13"/>
      <c r="O13" s="13"/>
      <c r="P13" s="13"/>
      <c r="Q13" s="13"/>
    </row>
    <row r="14" spans="1:18" s="12" customFormat="1" ht="30" customHeight="1">
      <c r="A14" s="22">
        <v>3</v>
      </c>
      <c r="B14" s="23" t="s">
        <v>21</v>
      </c>
      <c r="C14" s="24" t="s">
        <v>22</v>
      </c>
      <c r="D14" s="30" t="s">
        <v>17</v>
      </c>
      <c r="E14" s="24" t="s">
        <v>23</v>
      </c>
      <c r="F14" s="25" t="s">
        <v>103</v>
      </c>
      <c r="G14" s="24">
        <v>79</v>
      </c>
      <c r="H14" s="24" t="s">
        <v>108</v>
      </c>
      <c r="I14" s="27" t="s">
        <v>8</v>
      </c>
      <c r="J14" s="26">
        <v>2</v>
      </c>
      <c r="K14" s="25"/>
      <c r="L14" s="29">
        <f t="shared" si="0"/>
        <v>0</v>
      </c>
      <c r="M14" s="8"/>
      <c r="N14" s="13"/>
      <c r="O14" s="13"/>
      <c r="P14" s="13"/>
      <c r="Q14" s="13"/>
    </row>
    <row r="15" spans="1:18" s="12" customFormat="1" ht="30" customHeight="1" thickBot="1">
      <c r="A15" s="22">
        <v>4</v>
      </c>
      <c r="B15" s="23" t="s">
        <v>45</v>
      </c>
      <c r="C15" s="24" t="s">
        <v>43</v>
      </c>
      <c r="D15" s="30" t="s">
        <v>17</v>
      </c>
      <c r="E15" s="24" t="s">
        <v>20</v>
      </c>
      <c r="F15" s="25" t="s">
        <v>102</v>
      </c>
      <c r="G15" s="24">
        <v>94</v>
      </c>
      <c r="H15" s="24" t="s">
        <v>107</v>
      </c>
      <c r="I15" s="27" t="s">
        <v>8</v>
      </c>
      <c r="J15" s="26">
        <v>4</v>
      </c>
      <c r="K15" s="25"/>
      <c r="L15" s="29">
        <f t="shared" si="0"/>
        <v>0</v>
      </c>
      <c r="M15" s="8"/>
      <c r="N15" s="13"/>
      <c r="O15" s="13"/>
      <c r="P15" s="13"/>
      <c r="Q15" s="13"/>
    </row>
    <row r="16" spans="1:18" s="12" customFormat="1" ht="30" customHeight="1" thickBot="1">
      <c r="A16" s="66" t="s">
        <v>46</v>
      </c>
      <c r="B16" s="67"/>
      <c r="C16" s="67"/>
      <c r="D16" s="67"/>
      <c r="E16" s="67"/>
      <c r="F16" s="67"/>
      <c r="G16" s="70"/>
      <c r="H16" s="70"/>
      <c r="I16" s="67"/>
      <c r="J16" s="67"/>
      <c r="K16" s="67"/>
      <c r="L16" s="67"/>
      <c r="M16" s="67"/>
      <c r="N16" s="67"/>
      <c r="O16" s="67"/>
      <c r="P16" s="67"/>
      <c r="Q16" s="69"/>
    </row>
    <row r="17" spans="1:17" s="12" customFormat="1" ht="30" customHeight="1">
      <c r="A17" s="24">
        <v>1</v>
      </c>
      <c r="B17" s="24" t="s">
        <v>24</v>
      </c>
      <c r="C17" s="31" t="s">
        <v>25</v>
      </c>
      <c r="D17" s="30" t="s">
        <v>19</v>
      </c>
      <c r="E17" s="24" t="s">
        <v>44</v>
      </c>
      <c r="F17" s="24" t="s">
        <v>102</v>
      </c>
      <c r="G17" s="24" t="s">
        <v>105</v>
      </c>
      <c r="H17" s="24" t="s">
        <v>110</v>
      </c>
      <c r="I17" s="32" t="s">
        <v>8</v>
      </c>
      <c r="J17" s="24">
        <v>4</v>
      </c>
      <c r="K17" s="25"/>
      <c r="L17" s="26">
        <f>J17*K17</f>
        <v>0</v>
      </c>
      <c r="M17" s="8"/>
      <c r="N17" s="11"/>
      <c r="O17" s="11"/>
      <c r="P17" s="11"/>
      <c r="Q17" s="11"/>
    </row>
    <row r="18" spans="1:17" s="12" customFormat="1" ht="30" customHeight="1">
      <c r="A18" s="24">
        <v>2</v>
      </c>
      <c r="B18" s="24" t="s">
        <v>26</v>
      </c>
      <c r="C18" s="31" t="s">
        <v>27</v>
      </c>
      <c r="D18" s="30" t="s">
        <v>19</v>
      </c>
      <c r="E18" s="39" t="s">
        <v>20</v>
      </c>
      <c r="F18" s="24" t="s">
        <v>103</v>
      </c>
      <c r="G18" s="24" t="s">
        <v>106</v>
      </c>
      <c r="H18" s="24" t="s">
        <v>107</v>
      </c>
      <c r="I18" s="32" t="s">
        <v>8</v>
      </c>
      <c r="J18" s="24">
        <v>4</v>
      </c>
      <c r="K18" s="25"/>
      <c r="L18" s="26">
        <f t="shared" ref="L18:L19" si="1">J18*K18</f>
        <v>0</v>
      </c>
      <c r="M18" s="33"/>
      <c r="N18" s="13"/>
      <c r="O18" s="13"/>
      <c r="P18" s="13"/>
      <c r="Q18" s="13"/>
    </row>
    <row r="19" spans="1:17" s="12" customFormat="1" ht="30" customHeight="1" thickBot="1">
      <c r="A19" s="24">
        <v>3</v>
      </c>
      <c r="B19" s="24" t="s">
        <v>28</v>
      </c>
      <c r="C19" s="31" t="s">
        <v>22</v>
      </c>
      <c r="D19" s="30" t="s">
        <v>19</v>
      </c>
      <c r="E19" s="39" t="s">
        <v>23</v>
      </c>
      <c r="F19" s="24" t="s">
        <v>103</v>
      </c>
      <c r="G19" s="24">
        <v>79</v>
      </c>
      <c r="H19" s="24" t="s">
        <v>108</v>
      </c>
      <c r="I19" s="32" t="s">
        <v>8</v>
      </c>
      <c r="J19" s="24">
        <v>2</v>
      </c>
      <c r="K19" s="25"/>
      <c r="L19" s="26">
        <f t="shared" si="1"/>
        <v>0</v>
      </c>
      <c r="M19" s="33"/>
      <c r="N19" s="13"/>
      <c r="O19" s="13"/>
      <c r="P19" s="13"/>
      <c r="Q19" s="13"/>
    </row>
    <row r="20" spans="1:17" s="12" customFormat="1" ht="30" customHeight="1">
      <c r="A20" s="71" t="s">
        <v>47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72"/>
      <c r="N20" s="72"/>
      <c r="O20" s="72"/>
      <c r="P20" s="72"/>
      <c r="Q20" s="73"/>
    </row>
    <row r="21" spans="1:17" s="10" customFormat="1" ht="30" customHeight="1">
      <c r="A21" s="76">
        <v>1</v>
      </c>
      <c r="B21" s="24" t="s">
        <v>29</v>
      </c>
      <c r="C21" s="31" t="s">
        <v>30</v>
      </c>
      <c r="D21" s="24" t="s">
        <v>94</v>
      </c>
      <c r="E21" s="24" t="s">
        <v>10</v>
      </c>
      <c r="F21" s="24" t="s">
        <v>112</v>
      </c>
      <c r="G21" s="24">
        <v>152</v>
      </c>
      <c r="H21" s="24" t="s">
        <v>107</v>
      </c>
      <c r="I21" s="32" t="s">
        <v>8</v>
      </c>
      <c r="J21" s="24">
        <v>4</v>
      </c>
      <c r="K21" s="24"/>
      <c r="L21" s="24">
        <f>J21*K21</f>
        <v>0</v>
      </c>
      <c r="M21" s="33"/>
      <c r="N21" s="34"/>
      <c r="O21" s="34"/>
      <c r="P21" s="34"/>
      <c r="Q21" s="34"/>
    </row>
    <row r="22" spans="1:17" s="10" customFormat="1" ht="30" customHeight="1">
      <c r="A22" s="77"/>
      <c r="B22" s="24" t="s">
        <v>29</v>
      </c>
      <c r="C22" s="31" t="s">
        <v>30</v>
      </c>
      <c r="D22" s="24" t="s">
        <v>95</v>
      </c>
      <c r="E22" s="24" t="s">
        <v>10</v>
      </c>
      <c r="F22" s="24" t="s">
        <v>112</v>
      </c>
      <c r="G22" s="24">
        <v>154</v>
      </c>
      <c r="H22" s="24" t="s">
        <v>107</v>
      </c>
      <c r="I22" s="32" t="s">
        <v>8</v>
      </c>
      <c r="J22" s="24">
        <v>2</v>
      </c>
      <c r="K22" s="24"/>
      <c r="L22" s="24">
        <f t="shared" ref="L22:L28" si="2">J22*K22</f>
        <v>0</v>
      </c>
      <c r="M22" s="33"/>
      <c r="N22" s="34"/>
      <c r="O22" s="34"/>
      <c r="P22" s="34"/>
      <c r="Q22" s="34"/>
    </row>
    <row r="23" spans="1:17" s="10" customFormat="1" ht="30" customHeight="1">
      <c r="A23" s="78">
        <v>2</v>
      </c>
      <c r="B23" s="54" t="s">
        <v>31</v>
      </c>
      <c r="C23" s="55" t="s">
        <v>32</v>
      </c>
      <c r="D23" s="54" t="s">
        <v>96</v>
      </c>
      <c r="E23" s="54" t="s">
        <v>10</v>
      </c>
      <c r="F23" s="24" t="s">
        <v>112</v>
      </c>
      <c r="G23" s="54">
        <v>156</v>
      </c>
      <c r="H23" s="54" t="s">
        <v>108</v>
      </c>
      <c r="I23" s="56" t="s">
        <v>8</v>
      </c>
      <c r="J23" s="54">
        <v>8</v>
      </c>
      <c r="K23" s="54"/>
      <c r="L23" s="54">
        <f t="shared" si="2"/>
        <v>0</v>
      </c>
      <c r="M23" s="57"/>
      <c r="N23" s="58"/>
      <c r="O23" s="58"/>
      <c r="P23" s="58"/>
      <c r="Q23" s="58"/>
    </row>
    <row r="24" spans="1:17" s="10" customFormat="1" ht="30" customHeight="1">
      <c r="A24" s="79"/>
      <c r="B24" s="54" t="s">
        <v>31</v>
      </c>
      <c r="C24" s="55" t="s">
        <v>32</v>
      </c>
      <c r="D24" s="54" t="s">
        <v>95</v>
      </c>
      <c r="E24" s="54" t="s">
        <v>10</v>
      </c>
      <c r="F24" s="24" t="s">
        <v>112</v>
      </c>
      <c r="G24" s="54">
        <v>156</v>
      </c>
      <c r="H24" s="54" t="s">
        <v>107</v>
      </c>
      <c r="I24" s="56" t="s">
        <v>8</v>
      </c>
      <c r="J24" s="54">
        <v>2</v>
      </c>
      <c r="K24" s="54"/>
      <c r="L24" s="54">
        <f t="shared" si="2"/>
        <v>0</v>
      </c>
      <c r="M24" s="57"/>
      <c r="N24" s="58"/>
      <c r="O24" s="58"/>
      <c r="P24" s="58"/>
      <c r="Q24" s="58"/>
    </row>
    <row r="25" spans="1:17" s="10" customFormat="1" ht="30" customHeight="1">
      <c r="A25" s="24">
        <v>3</v>
      </c>
      <c r="B25" s="24" t="s">
        <v>33</v>
      </c>
      <c r="C25" s="24" t="s">
        <v>34</v>
      </c>
      <c r="D25" s="24" t="s">
        <v>35</v>
      </c>
      <c r="E25" s="24" t="s">
        <v>12</v>
      </c>
      <c r="F25" s="24" t="s">
        <v>104</v>
      </c>
      <c r="G25" s="24">
        <v>160</v>
      </c>
      <c r="H25" s="24" t="s">
        <v>107</v>
      </c>
      <c r="I25" s="32" t="s">
        <v>8</v>
      </c>
      <c r="J25" s="24">
        <v>2</v>
      </c>
      <c r="K25" s="24"/>
      <c r="L25" s="24">
        <f t="shared" si="2"/>
        <v>0</v>
      </c>
      <c r="M25" s="33"/>
      <c r="N25" s="34"/>
      <c r="O25" s="34"/>
      <c r="P25" s="34"/>
      <c r="Q25" s="34"/>
    </row>
    <row r="26" spans="1:17" s="10" customFormat="1" ht="30" customHeight="1">
      <c r="A26" s="35">
        <v>4</v>
      </c>
      <c r="B26" s="24" t="s">
        <v>31</v>
      </c>
      <c r="C26" s="24" t="s">
        <v>34</v>
      </c>
      <c r="D26" s="24" t="s">
        <v>36</v>
      </c>
      <c r="E26" s="24" t="s">
        <v>12</v>
      </c>
      <c r="F26" s="24" t="s">
        <v>104</v>
      </c>
      <c r="G26" s="24">
        <v>156</v>
      </c>
      <c r="H26" s="24" t="s">
        <v>107</v>
      </c>
      <c r="I26" s="32" t="s">
        <v>8</v>
      </c>
      <c r="J26" s="24">
        <v>8</v>
      </c>
      <c r="K26" s="24"/>
      <c r="L26" s="24">
        <f t="shared" si="2"/>
        <v>0</v>
      </c>
      <c r="M26" s="33"/>
      <c r="N26" s="34"/>
      <c r="O26" s="34"/>
      <c r="P26" s="34"/>
      <c r="Q26" s="34"/>
    </row>
    <row r="27" spans="1:17" ht="30">
      <c r="A27" s="36">
        <v>5</v>
      </c>
      <c r="B27" s="36" t="s">
        <v>97</v>
      </c>
      <c r="C27" s="36" t="s">
        <v>37</v>
      </c>
      <c r="D27" s="24" t="s">
        <v>69</v>
      </c>
      <c r="E27" s="24" t="s">
        <v>12</v>
      </c>
      <c r="F27" s="24" t="s">
        <v>104</v>
      </c>
      <c r="G27" s="24">
        <v>133</v>
      </c>
      <c r="H27" s="53" t="s">
        <v>109</v>
      </c>
      <c r="I27" s="32" t="s">
        <v>8</v>
      </c>
      <c r="J27" s="36">
        <v>6</v>
      </c>
      <c r="K27" s="36"/>
      <c r="L27" s="24">
        <f t="shared" si="2"/>
        <v>0</v>
      </c>
      <c r="M27" s="36"/>
      <c r="N27" s="36"/>
      <c r="O27" s="36"/>
      <c r="P27" s="36"/>
      <c r="Q27" s="36"/>
    </row>
    <row r="28" spans="1:17" ht="30">
      <c r="A28" s="36">
        <v>6</v>
      </c>
      <c r="B28" s="36" t="s">
        <v>33</v>
      </c>
      <c r="C28" s="36" t="s">
        <v>38</v>
      </c>
      <c r="D28" s="24" t="s">
        <v>36</v>
      </c>
      <c r="E28" s="24" t="s">
        <v>10</v>
      </c>
      <c r="F28" s="24" t="s">
        <v>104</v>
      </c>
      <c r="G28" s="24">
        <v>164</v>
      </c>
      <c r="H28" s="24" t="s">
        <v>107</v>
      </c>
      <c r="I28" s="32" t="s">
        <v>8</v>
      </c>
      <c r="J28" s="36">
        <v>6</v>
      </c>
      <c r="K28" s="36"/>
      <c r="L28" s="24">
        <f t="shared" si="2"/>
        <v>0</v>
      </c>
      <c r="M28" s="37"/>
      <c r="N28" s="37"/>
      <c r="O28" s="38"/>
      <c r="P28" s="36"/>
      <c r="Q28" s="36"/>
    </row>
    <row r="29" spans="1:17">
      <c r="L29" s="60"/>
      <c r="M29" s="60"/>
      <c r="N29" s="60"/>
      <c r="O29" s="19"/>
    </row>
    <row r="30" spans="1:17">
      <c r="L30" s="59"/>
      <c r="M30" s="59"/>
      <c r="N30" s="59"/>
      <c r="O30" s="18"/>
    </row>
  </sheetData>
  <mergeCells count="11">
    <mergeCell ref="L30:N30"/>
    <mergeCell ref="L29:N29"/>
    <mergeCell ref="P1:Q1"/>
    <mergeCell ref="A5:Q5"/>
    <mergeCell ref="M7:Q7"/>
    <mergeCell ref="A10:Q10"/>
    <mergeCell ref="A16:Q16"/>
    <mergeCell ref="A20:Q20"/>
    <mergeCell ref="A12:A13"/>
    <mergeCell ref="A21:A22"/>
    <mergeCell ref="A23:A24"/>
  </mergeCells>
  <conditionalFormatting sqref="L8">
    <cfRule type="cellIs" dxfId="35" priority="1" stopIfTrue="1" operator="equal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D7794-1098-4142-AC72-B423E6005301}">
  <sheetPr>
    <pageSetUpPr fitToPage="1"/>
  </sheetPr>
  <dimension ref="A1:Q16"/>
  <sheetViews>
    <sheetView zoomScale="110" zoomScaleNormal="110" workbookViewId="0">
      <selection activeCell="C27" sqref="C27"/>
    </sheetView>
  </sheetViews>
  <sheetFormatPr defaultColWidth="9.140625" defaultRowHeight="12.75"/>
  <cols>
    <col min="1" max="1" width="6.140625" style="16" bestFit="1" customWidth="1"/>
    <col min="2" max="2" width="23.7109375" style="16" bestFit="1" customWidth="1"/>
    <col min="3" max="3" width="8.42578125" style="41" bestFit="1" customWidth="1"/>
    <col min="4" max="4" width="11.140625" style="41" bestFit="1" customWidth="1"/>
    <col min="5" max="5" width="10.7109375" style="41" bestFit="1" customWidth="1"/>
    <col min="6" max="6" width="14.42578125" style="41" bestFit="1" customWidth="1"/>
    <col min="7" max="7" width="13.7109375" style="41" bestFit="1" customWidth="1"/>
    <col min="8" max="8" width="12.140625" style="41" bestFit="1" customWidth="1"/>
    <col min="9" max="9" width="11" style="41" bestFit="1" customWidth="1"/>
    <col min="10" max="10" width="8.7109375" style="41" bestFit="1" customWidth="1"/>
    <col min="11" max="11" width="13" style="41" bestFit="1" customWidth="1"/>
    <col min="12" max="12" width="12.85546875" style="41" bestFit="1" customWidth="1"/>
    <col min="13" max="13" width="12.7109375" style="16" customWidth="1"/>
    <col min="14" max="14" width="18.85546875" style="41" bestFit="1" customWidth="1"/>
    <col min="15" max="15" width="12.42578125" style="41" bestFit="1" customWidth="1"/>
    <col min="16" max="16" width="30.140625" style="41" bestFit="1" customWidth="1"/>
    <col min="17" max="16384" width="9.140625" style="41"/>
  </cols>
  <sheetData>
    <row r="1" spans="1:17" s="16" customFormat="1">
      <c r="Q1" s="16">
        <v>4</v>
      </c>
    </row>
    <row r="2" spans="1:17" s="16" customFormat="1">
      <c r="A2" s="16" t="s">
        <v>3</v>
      </c>
      <c r="B2" s="16" t="s">
        <v>49</v>
      </c>
      <c r="C2" s="16" t="s">
        <v>50</v>
      </c>
      <c r="D2" s="16" t="s">
        <v>51</v>
      </c>
      <c r="E2" s="16" t="s">
        <v>52</v>
      </c>
      <c r="F2" s="16" t="s">
        <v>53</v>
      </c>
      <c r="G2" s="16" t="s">
        <v>54</v>
      </c>
      <c r="H2" s="16" t="s">
        <v>55</v>
      </c>
      <c r="I2" s="16" t="s">
        <v>56</v>
      </c>
      <c r="J2" s="16" t="s">
        <v>57</v>
      </c>
      <c r="K2" s="16" t="s">
        <v>58</v>
      </c>
      <c r="L2" s="16" t="s">
        <v>59</v>
      </c>
      <c r="M2" s="16" t="s">
        <v>77</v>
      </c>
      <c r="N2" s="16" t="s">
        <v>67</v>
      </c>
      <c r="O2" s="16" t="s">
        <v>68</v>
      </c>
      <c r="P2" s="16" t="s">
        <v>76</v>
      </c>
    </row>
    <row r="3" spans="1:17">
      <c r="A3" s="15">
        <v>1</v>
      </c>
      <c r="B3" s="15" t="s">
        <v>60</v>
      </c>
      <c r="C3" s="15">
        <v>344</v>
      </c>
      <c r="D3" s="15">
        <v>377</v>
      </c>
      <c r="E3" s="15">
        <v>359</v>
      </c>
      <c r="F3" s="15">
        <v>384</v>
      </c>
      <c r="G3" s="15">
        <v>457</v>
      </c>
      <c r="H3" s="15">
        <v>409</v>
      </c>
      <c r="I3" s="15">
        <v>467</v>
      </c>
      <c r="J3" s="15">
        <v>407</v>
      </c>
      <c r="K3" s="15">
        <v>371</v>
      </c>
      <c r="L3" s="15">
        <v>375</v>
      </c>
      <c r="M3" s="17">
        <v>4</v>
      </c>
      <c r="N3" s="47">
        <v>1580</v>
      </c>
      <c r="O3" s="17">
        <f>SUM(Tabela1[[#This Row],[Fulda]:[Yokohama]])</f>
        <v>3950</v>
      </c>
      <c r="P3" s="41" t="s">
        <v>78</v>
      </c>
    </row>
    <row r="4" spans="1:17">
      <c r="A4" s="15">
        <v>2</v>
      </c>
      <c r="B4" s="15" t="s">
        <v>92</v>
      </c>
      <c r="C4" s="15">
        <v>347</v>
      </c>
      <c r="D4" s="15">
        <v>380</v>
      </c>
      <c r="E4" s="15">
        <v>374</v>
      </c>
      <c r="F4" s="15">
        <v>503</v>
      </c>
      <c r="G4" s="15">
        <v>491</v>
      </c>
      <c r="H4" s="15">
        <v>513</v>
      </c>
      <c r="I4" s="15">
        <v>493</v>
      </c>
      <c r="J4" s="15">
        <v>436</v>
      </c>
      <c r="K4" s="15">
        <v>389</v>
      </c>
      <c r="L4" s="15">
        <v>337</v>
      </c>
      <c r="M4" s="15">
        <v>4</v>
      </c>
      <c r="N4" s="48">
        <v>1705.2</v>
      </c>
      <c r="O4" s="52">
        <f>SUM(Tabela1[[#This Row],[Fulda]:[Yokohama]])</f>
        <v>4263</v>
      </c>
      <c r="P4" s="41" t="s">
        <v>79</v>
      </c>
    </row>
    <row r="5" spans="1:17" s="16" customFormat="1">
      <c r="A5" s="15">
        <v>3</v>
      </c>
      <c r="B5" s="15" t="s">
        <v>93</v>
      </c>
      <c r="C5" s="15">
        <v>319</v>
      </c>
      <c r="D5" s="15">
        <v>366</v>
      </c>
      <c r="E5" s="15">
        <v>329</v>
      </c>
      <c r="F5" s="15">
        <v>494</v>
      </c>
      <c r="G5" s="15">
        <v>654</v>
      </c>
      <c r="H5" s="15">
        <v>484</v>
      </c>
      <c r="I5" s="15" t="s">
        <v>61</v>
      </c>
      <c r="J5" s="15" t="s">
        <v>61</v>
      </c>
      <c r="K5" s="15">
        <v>419</v>
      </c>
      <c r="L5" s="15">
        <v>349</v>
      </c>
      <c r="M5" s="15">
        <v>4</v>
      </c>
      <c r="N5" s="48">
        <v>1707</v>
      </c>
      <c r="O5" s="17">
        <f>SUM(Tabela1[[#This Row],[Fulda]:[Yokohama]])</f>
        <v>3414</v>
      </c>
      <c r="P5" s="41" t="s">
        <v>79</v>
      </c>
    </row>
    <row r="6" spans="1:17" s="16" customFormat="1">
      <c r="A6" s="15">
        <v>4</v>
      </c>
      <c r="B6" s="15" t="s">
        <v>74</v>
      </c>
      <c r="C6" s="15">
        <v>224</v>
      </c>
      <c r="D6" s="15">
        <v>249</v>
      </c>
      <c r="E6" s="15" t="s">
        <v>61</v>
      </c>
      <c r="F6" s="15" t="s">
        <v>61</v>
      </c>
      <c r="G6" s="15">
        <v>427</v>
      </c>
      <c r="H6" s="15">
        <v>299</v>
      </c>
      <c r="I6" s="15" t="s">
        <v>61</v>
      </c>
      <c r="J6" s="15" t="s">
        <v>61</v>
      </c>
      <c r="K6" s="15">
        <v>309</v>
      </c>
      <c r="L6" s="15" t="s">
        <v>61</v>
      </c>
      <c r="M6" s="15">
        <v>2</v>
      </c>
      <c r="N6" s="48">
        <v>603.20000000000005</v>
      </c>
      <c r="O6" s="17">
        <f>SUM(Tabela1[[#This Row],[Fulda]:[Yokohama]])</f>
        <v>1508</v>
      </c>
      <c r="P6" s="41" t="s">
        <v>80</v>
      </c>
    </row>
    <row r="7" spans="1:17" s="16" customFormat="1">
      <c r="A7" s="15">
        <v>5</v>
      </c>
      <c r="B7" s="14" t="s">
        <v>70</v>
      </c>
      <c r="C7" s="15">
        <v>412</v>
      </c>
      <c r="D7" s="15">
        <v>448</v>
      </c>
      <c r="E7" s="15">
        <v>433</v>
      </c>
      <c r="F7" s="15">
        <v>511</v>
      </c>
      <c r="G7" s="15">
        <v>548</v>
      </c>
      <c r="H7" s="15">
        <v>549</v>
      </c>
      <c r="I7" s="15">
        <v>608</v>
      </c>
      <c r="J7" s="15">
        <v>489</v>
      </c>
      <c r="K7" s="15">
        <v>474</v>
      </c>
      <c r="L7" s="15">
        <v>435</v>
      </c>
      <c r="M7" s="15">
        <v>4</v>
      </c>
      <c r="N7" s="48">
        <v>1962.8</v>
      </c>
      <c r="O7" s="17">
        <f>SUM(Tabela1[[#This Row],[Fulda]:[Yokohama]])</f>
        <v>4907</v>
      </c>
      <c r="P7" s="41" t="s">
        <v>81</v>
      </c>
    </row>
    <row r="8" spans="1:17" s="16" customFormat="1">
      <c r="A8" s="15">
        <v>6</v>
      </c>
      <c r="B8" s="15" t="s">
        <v>62</v>
      </c>
      <c r="C8" s="15">
        <v>456</v>
      </c>
      <c r="D8" s="15">
        <v>473</v>
      </c>
      <c r="E8" s="15">
        <v>542</v>
      </c>
      <c r="F8" s="15">
        <v>595</v>
      </c>
      <c r="G8" s="15">
        <v>596</v>
      </c>
      <c r="H8" s="15">
        <v>615</v>
      </c>
      <c r="I8" s="15">
        <v>651</v>
      </c>
      <c r="J8" s="15">
        <v>548</v>
      </c>
      <c r="K8" s="15">
        <v>523</v>
      </c>
      <c r="L8" s="15">
        <v>433</v>
      </c>
      <c r="M8" s="15">
        <v>4</v>
      </c>
      <c r="N8" s="48">
        <v>2172.8000000000002</v>
      </c>
      <c r="O8" s="17">
        <f>SUM(Tabela1[[#This Row],[Fulda]:[Yokohama]])</f>
        <v>5432</v>
      </c>
      <c r="P8" s="41" t="s">
        <v>82</v>
      </c>
    </row>
    <row r="9" spans="1:17" s="16" customFormat="1">
      <c r="A9" s="15">
        <v>7</v>
      </c>
      <c r="B9" s="15" t="s">
        <v>63</v>
      </c>
      <c r="C9" s="15">
        <v>442</v>
      </c>
      <c r="D9" s="15">
        <v>474</v>
      </c>
      <c r="E9" s="15">
        <v>509</v>
      </c>
      <c r="F9" s="15">
        <v>631</v>
      </c>
      <c r="G9" s="15">
        <v>591</v>
      </c>
      <c r="H9" s="15">
        <v>579</v>
      </c>
      <c r="I9" s="15">
        <v>639</v>
      </c>
      <c r="J9" s="15">
        <v>569</v>
      </c>
      <c r="K9" s="15">
        <v>458</v>
      </c>
      <c r="L9" s="15">
        <v>601</v>
      </c>
      <c r="M9" s="15">
        <v>4</v>
      </c>
      <c r="N9" s="48">
        <v>2197.1999999999998</v>
      </c>
      <c r="O9" s="17">
        <f>SUM(Tabela1[[#This Row],[Fulda]:[Yokohama]])</f>
        <v>5493</v>
      </c>
      <c r="P9" s="41" t="s">
        <v>83</v>
      </c>
    </row>
    <row r="10" spans="1:17" s="16" customFormat="1">
      <c r="A10" s="15">
        <v>8</v>
      </c>
      <c r="B10" s="15" t="s">
        <v>75</v>
      </c>
      <c r="C10" s="15">
        <v>219</v>
      </c>
      <c r="D10" s="15">
        <v>236</v>
      </c>
      <c r="E10" s="15" t="s">
        <v>61</v>
      </c>
      <c r="F10" s="15"/>
      <c r="G10" s="15">
        <v>309</v>
      </c>
      <c r="H10" s="15"/>
      <c r="I10" s="15"/>
      <c r="J10" s="15"/>
      <c r="K10" s="15">
        <v>248</v>
      </c>
      <c r="L10" s="15"/>
      <c r="M10" s="15">
        <v>2</v>
      </c>
      <c r="N10" s="48">
        <v>506</v>
      </c>
      <c r="O10" s="17">
        <f>SUM(Tabela1[[#This Row],[Fulda]:[Yokohama]])</f>
        <v>1012</v>
      </c>
      <c r="P10" s="41" t="s">
        <v>84</v>
      </c>
    </row>
    <row r="11" spans="1:17" s="16" customFormat="1">
      <c r="A11" s="15">
        <v>9</v>
      </c>
      <c r="B11" s="15" t="s">
        <v>64</v>
      </c>
      <c r="C11" s="15">
        <v>1979</v>
      </c>
      <c r="D11" s="15">
        <v>2103</v>
      </c>
      <c r="E11" s="15"/>
      <c r="F11" s="15">
        <v>2303</v>
      </c>
      <c r="G11" s="15">
        <v>2578</v>
      </c>
      <c r="H11" s="15">
        <v>2327</v>
      </c>
      <c r="I11" s="15">
        <v>3033</v>
      </c>
      <c r="J11" s="15">
        <v>2250</v>
      </c>
      <c r="K11" s="15"/>
      <c r="L11" s="15"/>
      <c r="M11" s="15">
        <v>6</v>
      </c>
      <c r="N11" s="48">
        <v>14205.43</v>
      </c>
      <c r="O11" s="17">
        <f>SUM(Tabela1[[#This Row],[Fulda]:[Yokohama]])</f>
        <v>16573</v>
      </c>
      <c r="P11" s="41" t="s">
        <v>85</v>
      </c>
    </row>
    <row r="12" spans="1:17" s="16" customFormat="1">
      <c r="A12" s="15">
        <v>10</v>
      </c>
      <c r="B12" s="15" t="s">
        <v>71</v>
      </c>
      <c r="C12" s="15">
        <v>2054</v>
      </c>
      <c r="D12" s="15">
        <v>2298</v>
      </c>
      <c r="E12" s="15"/>
      <c r="F12" s="15">
        <v>2646</v>
      </c>
      <c r="G12" s="15">
        <v>2609</v>
      </c>
      <c r="H12" s="15">
        <v>2312</v>
      </c>
      <c r="I12" s="15">
        <v>3319</v>
      </c>
      <c r="J12" s="15">
        <v>1959</v>
      </c>
      <c r="K12" s="15"/>
      <c r="L12" s="15"/>
      <c r="M12" s="15">
        <v>18</v>
      </c>
      <c r="N12" s="48">
        <v>44220.86</v>
      </c>
      <c r="O12" s="17">
        <f>SUM(Tabela1[[#This Row],[Fulda]:[Yokohama]])</f>
        <v>17197</v>
      </c>
      <c r="P12" s="41" t="s">
        <v>86</v>
      </c>
    </row>
    <row r="13" spans="1:17" s="16" customFormat="1">
      <c r="A13" s="15">
        <v>11</v>
      </c>
      <c r="B13" s="15" t="s">
        <v>72</v>
      </c>
      <c r="C13" s="15">
        <v>1840</v>
      </c>
      <c r="D13" s="15">
        <v>1925</v>
      </c>
      <c r="E13" s="15"/>
      <c r="F13" s="15">
        <v>1980</v>
      </c>
      <c r="G13" s="15">
        <v>2155</v>
      </c>
      <c r="H13" s="15">
        <v>2095</v>
      </c>
      <c r="I13" s="15">
        <v>2999</v>
      </c>
      <c r="J13" s="15">
        <v>1686</v>
      </c>
      <c r="K13" s="15"/>
      <c r="L13" s="15">
        <v>1985</v>
      </c>
      <c r="M13" s="15">
        <v>8</v>
      </c>
      <c r="N13" s="48">
        <v>16665</v>
      </c>
      <c r="O13" s="17">
        <f>SUM(Tabela1[[#This Row],[Fulda]:[Yokohama]])</f>
        <v>16665</v>
      </c>
      <c r="P13" s="41" t="s">
        <v>87</v>
      </c>
    </row>
    <row r="14" spans="1:17" s="16" customFormat="1">
      <c r="A14" s="15">
        <v>12</v>
      </c>
      <c r="B14" s="15" t="s">
        <v>65</v>
      </c>
      <c r="C14" s="15">
        <v>2050</v>
      </c>
      <c r="D14" s="15">
        <v>2450</v>
      </c>
      <c r="E14" s="15" t="s">
        <v>66</v>
      </c>
      <c r="F14" s="15"/>
      <c r="G14" s="15"/>
      <c r="H14" s="15"/>
      <c r="I14" s="15"/>
      <c r="J14" s="15"/>
      <c r="K14" s="15"/>
      <c r="L14" s="15"/>
      <c r="M14" s="15">
        <v>6</v>
      </c>
      <c r="N14" s="48">
        <v>13500</v>
      </c>
      <c r="O14" s="17">
        <f>SUM(Tabela1[[#This Row],[Fulda]:[Yokohama]])</f>
        <v>4500</v>
      </c>
      <c r="P14" s="41" t="s">
        <v>88</v>
      </c>
    </row>
    <row r="15" spans="1:17">
      <c r="A15" s="15"/>
      <c r="B15" s="15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5"/>
      <c r="N15" s="49"/>
      <c r="O15" s="43"/>
      <c r="P15" s="51"/>
    </row>
    <row r="16" spans="1:17">
      <c r="A16" s="45"/>
      <c r="B16" s="45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6" t="s">
        <v>73</v>
      </c>
      <c r="N16" s="50">
        <f>SUM(N3:N14)</f>
        <v>101025.49</v>
      </c>
      <c r="O16" s="44"/>
    </row>
  </sheetData>
  <pageMargins left="0.7" right="0.7" top="0.75" bottom="0.75" header="0.3" footer="0.3"/>
  <pageSetup paperSize="9" scale="5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8930A26-E187-437F-8296-D89E0B9896B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zadanie nr 1</vt:lpstr>
      <vt:lpstr>Arkusz1</vt:lpstr>
      <vt:lpstr>'zadanie nr 1'!Obszar_wydruku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Zbyszek</dc:creator>
  <cp:lastModifiedBy>W.Zając (KW Warszawa)</cp:lastModifiedBy>
  <cp:lastPrinted>2025-05-14T07:14:02Z</cp:lastPrinted>
  <dcterms:created xsi:type="dcterms:W3CDTF">2013-05-23T12:08:25Z</dcterms:created>
  <dcterms:modified xsi:type="dcterms:W3CDTF">2025-05-14T09:32:43Z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b9db3b7f-dc80-4c2e-b90f-ff2fec90d462</vt:lpwstr>
  </property>
  <property fmtid="{D5CDD505-2E9C-101B-9397-08002B2CF9AE}" pid="3" name="bjSaver">
    <vt:lpwstr>gUqU23I7lHj9EBArxb/epxky/yyfPNe/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