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conkol.pl\users\home\annamo\Przetargi 2025\45_Leki onkologiczne duży\"/>
    </mc:Choice>
  </mc:AlternateContent>
  <xr:revisionPtr revIDLastSave="0" documentId="13_ncr:1_{924A07CD-26C1-4297-8F7A-CDCB27CB135A}" xr6:coauthVersionLast="47" xr6:coauthVersionMax="47" xr10:uidLastSave="{00000000-0000-0000-0000-000000000000}"/>
  <bookViews>
    <workbookView xWindow="-120" yWindow="-120" windowWidth="29040" windowHeight="15720" firstSheet="5" activeTab="16" xr2:uid="{00000000-000D-0000-FFFF-FFFF00000000}"/>
  </bookViews>
  <sheets>
    <sheet name="Pakiet 1" sheetId="4" r:id="rId1"/>
    <sheet name="Pakiet 2" sheetId="7" r:id="rId2"/>
    <sheet name="Pakiet 3" sheetId="6" r:id="rId3"/>
    <sheet name="Pakiet 4" sheetId="14" r:id="rId4"/>
    <sheet name="Pakiet 5" sheetId="10" r:id="rId5"/>
    <sheet name="Pakiet 6" sheetId="11" r:id="rId6"/>
    <sheet name="Pakiet 7" sheetId="12" r:id="rId7"/>
    <sheet name="Pakiet 8" sheetId="13" r:id="rId8"/>
    <sheet name="Pakiet 9" sheetId="15" r:id="rId9"/>
    <sheet name="Pakiet 10" sheetId="16" r:id="rId10"/>
    <sheet name="Pakiet 11" sheetId="17" r:id="rId11"/>
    <sheet name="Pakiet 12" sheetId="18" r:id="rId12"/>
    <sheet name="Pakiet 13" sheetId="19" r:id="rId13"/>
    <sheet name="Pakiet 14" sheetId="20" r:id="rId14"/>
    <sheet name="Pakiet 15" sheetId="21" r:id="rId15"/>
    <sheet name="Pakiet 16" sheetId="22" r:id="rId16"/>
    <sheet name="Pakiet 17" sheetId="23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3" l="1"/>
  <c r="K5" i="23"/>
  <c r="L5" i="22"/>
  <c r="K5" i="22"/>
  <c r="L5" i="21"/>
  <c r="K5" i="21"/>
  <c r="L5" i="20"/>
  <c r="K5" i="20"/>
  <c r="L5" i="19"/>
  <c r="K5" i="19"/>
  <c r="L5" i="18"/>
  <c r="K5" i="18"/>
  <c r="L6" i="17"/>
  <c r="L5" i="17"/>
  <c r="K6" i="17"/>
  <c r="K5" i="17"/>
  <c r="L5" i="16"/>
  <c r="K5" i="16"/>
  <c r="L5" i="15"/>
  <c r="K5" i="15"/>
  <c r="L6" i="13"/>
  <c r="L5" i="13"/>
  <c r="K6" i="13"/>
  <c r="K5" i="13"/>
  <c r="L5" i="12"/>
  <c r="K5" i="12"/>
  <c r="L5" i="11"/>
  <c r="K5" i="11"/>
  <c r="L6" i="10"/>
  <c r="L5" i="10"/>
  <c r="K6" i="10"/>
  <c r="K5" i="10"/>
  <c r="L4" i="14"/>
  <c r="K4" i="14"/>
  <c r="L6" i="6"/>
  <c r="L5" i="6"/>
  <c r="K6" i="6"/>
  <c r="K5" i="6"/>
  <c r="L6" i="7"/>
  <c r="L7" i="7"/>
  <c r="L8" i="7"/>
  <c r="L9" i="7"/>
  <c r="L10" i="7"/>
  <c r="L11" i="7"/>
  <c r="L12" i="7"/>
  <c r="K6" i="7"/>
  <c r="K7" i="7"/>
  <c r="K8" i="7"/>
  <c r="K9" i="7"/>
  <c r="K10" i="7"/>
  <c r="K11" i="7"/>
  <c r="K12" i="7"/>
  <c r="L5" i="7"/>
  <c r="K5" i="7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M19" i="4" s="1"/>
  <c r="K20" i="4"/>
  <c r="I5" i="23"/>
  <c r="G5" i="23"/>
  <c r="G6" i="23" s="1"/>
  <c r="I5" i="22"/>
  <c r="G5" i="22"/>
  <c r="G6" i="22" s="1"/>
  <c r="I5" i="21"/>
  <c r="G5" i="21"/>
  <c r="G6" i="21" s="1"/>
  <c r="I5" i="20"/>
  <c r="G5" i="20"/>
  <c r="G6" i="20" s="1"/>
  <c r="K6" i="20" s="1"/>
  <c r="I5" i="19"/>
  <c r="G5" i="19"/>
  <c r="G6" i="19" s="1"/>
  <c r="I5" i="18"/>
  <c r="G5" i="18"/>
  <c r="G6" i="18" s="1"/>
  <c r="I6" i="17"/>
  <c r="G6" i="17"/>
  <c r="M6" i="17" s="1"/>
  <c r="I5" i="17"/>
  <c r="G5" i="17"/>
  <c r="I5" i="16"/>
  <c r="G5" i="16"/>
  <c r="G6" i="16" s="1"/>
  <c r="K6" i="16" s="1"/>
  <c r="I5" i="15"/>
  <c r="G5" i="15"/>
  <c r="G6" i="15"/>
  <c r="I4" i="14"/>
  <c r="G4" i="14"/>
  <c r="I5" i="13"/>
  <c r="G5" i="13"/>
  <c r="I6" i="13"/>
  <c r="G6" i="13"/>
  <c r="G7" i="13" s="1"/>
  <c r="I5" i="12"/>
  <c r="G5" i="12"/>
  <c r="G6" i="12" s="1"/>
  <c r="G5" i="11"/>
  <c r="G6" i="11" s="1"/>
  <c r="I12" i="7"/>
  <c r="I11" i="7"/>
  <c r="J14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G6" i="4"/>
  <c r="J6" i="4" s="1"/>
  <c r="L6" i="4" s="1"/>
  <c r="G7" i="4"/>
  <c r="J7" i="4" s="1"/>
  <c r="G8" i="4"/>
  <c r="J8" i="4" s="1"/>
  <c r="G9" i="4"/>
  <c r="M9" i="4" s="1"/>
  <c r="G10" i="4"/>
  <c r="M10" i="4" s="1"/>
  <c r="G11" i="4"/>
  <c r="G12" i="4"/>
  <c r="J12" i="4" s="1"/>
  <c r="G13" i="4"/>
  <c r="J13" i="4" s="1"/>
  <c r="G14" i="4"/>
  <c r="G15" i="4"/>
  <c r="J15" i="4" s="1"/>
  <c r="G16" i="4"/>
  <c r="J16" i="4" s="1"/>
  <c r="G17" i="4"/>
  <c r="J17" i="4" s="1"/>
  <c r="G18" i="4"/>
  <c r="J18" i="4" s="1"/>
  <c r="G19" i="4"/>
  <c r="J19" i="4" s="1"/>
  <c r="G20" i="4"/>
  <c r="J20" i="4" s="1"/>
  <c r="G5" i="4"/>
  <c r="K5" i="4" s="1"/>
  <c r="I5" i="11"/>
  <c r="I6" i="10"/>
  <c r="G6" i="10"/>
  <c r="J6" i="10" s="1"/>
  <c r="I5" i="10"/>
  <c r="G5" i="10"/>
  <c r="K6" i="4" l="1"/>
  <c r="M14" i="4"/>
  <c r="J5" i="20"/>
  <c r="J6" i="20" s="1"/>
  <c r="L6" i="20" s="1"/>
  <c r="N6" i="20" s="1"/>
  <c r="M5" i="20"/>
  <c r="J5" i="18"/>
  <c r="J6" i="18" s="1"/>
  <c r="M5" i="18"/>
  <c r="J5" i="15"/>
  <c r="M5" i="15"/>
  <c r="M18" i="4"/>
  <c r="M17" i="4"/>
  <c r="M16" i="4"/>
  <c r="M15" i="4"/>
  <c r="M13" i="4"/>
  <c r="M8" i="4"/>
  <c r="M7" i="4"/>
  <c r="M20" i="4"/>
  <c r="J5" i="23"/>
  <c r="J6" i="23" s="1"/>
  <c r="L6" i="23" s="1"/>
  <c r="N6" i="23" s="1"/>
  <c r="M5" i="23"/>
  <c r="K6" i="23"/>
  <c r="M6" i="23" s="1"/>
  <c r="J5" i="22"/>
  <c r="J6" i="22" s="1"/>
  <c r="M5" i="22"/>
  <c r="L6" i="22"/>
  <c r="N6" i="22" s="1"/>
  <c r="K6" i="22"/>
  <c r="M6" i="22" s="1"/>
  <c r="N5" i="22"/>
  <c r="J5" i="21"/>
  <c r="J6" i="21" s="1"/>
  <c r="L6" i="21" s="1"/>
  <c r="N6" i="21" s="1"/>
  <c r="M5" i="21"/>
  <c r="K6" i="21"/>
  <c r="M6" i="21" s="1"/>
  <c r="M6" i="20"/>
  <c r="J5" i="19"/>
  <c r="J6" i="19" s="1"/>
  <c r="M5" i="19"/>
  <c r="L6" i="19"/>
  <c r="N6" i="19" s="1"/>
  <c r="K6" i="19"/>
  <c r="M6" i="19" s="1"/>
  <c r="N5" i="19"/>
  <c r="N8" i="4"/>
  <c r="N19" i="4"/>
  <c r="N16" i="4"/>
  <c r="N20" i="4"/>
  <c r="N7" i="4"/>
  <c r="N17" i="4"/>
  <c r="N15" i="4"/>
  <c r="N14" i="4"/>
  <c r="N18" i="4"/>
  <c r="J11" i="4"/>
  <c r="J10" i="4"/>
  <c r="J9" i="4"/>
  <c r="M12" i="4"/>
  <c r="M11" i="4"/>
  <c r="N13" i="4"/>
  <c r="K6" i="18"/>
  <c r="M6" i="18" s="1"/>
  <c r="J6" i="17"/>
  <c r="J7" i="17" s="1"/>
  <c r="L7" i="17" s="1"/>
  <c r="N7" i="17" s="1"/>
  <c r="G7" i="17"/>
  <c r="K7" i="17"/>
  <c r="M7" i="17" s="1"/>
  <c r="M5" i="17"/>
  <c r="J5" i="17"/>
  <c r="J5" i="16"/>
  <c r="M5" i="16"/>
  <c r="J6" i="16"/>
  <c r="N5" i="16"/>
  <c r="M6" i="16"/>
  <c r="J6" i="15"/>
  <c r="K6" i="15"/>
  <c r="M6" i="15" s="1"/>
  <c r="J4" i="14"/>
  <c r="G5" i="14"/>
  <c r="M4" i="14"/>
  <c r="J5" i="13"/>
  <c r="M5" i="13"/>
  <c r="M6" i="13"/>
  <c r="J5" i="12"/>
  <c r="M5" i="12"/>
  <c r="J6" i="13"/>
  <c r="J7" i="13" s="1"/>
  <c r="L7" i="13" s="1"/>
  <c r="N7" i="13" s="1"/>
  <c r="K7" i="13"/>
  <c r="M7" i="13" s="1"/>
  <c r="K6" i="12"/>
  <c r="M6" i="12" s="1"/>
  <c r="N12" i="4"/>
  <c r="G21" i="4"/>
  <c r="N6" i="4"/>
  <c r="K6" i="11"/>
  <c r="M6" i="11" s="1"/>
  <c r="J5" i="11"/>
  <c r="M5" i="11"/>
  <c r="G7" i="10"/>
  <c r="K7" i="10" s="1"/>
  <c r="M7" i="10" s="1"/>
  <c r="J5" i="10"/>
  <c r="M6" i="10"/>
  <c r="M5" i="10"/>
  <c r="N6" i="10"/>
  <c r="N5" i="21" l="1"/>
  <c r="N5" i="20"/>
  <c r="N5" i="18"/>
  <c r="N6" i="17"/>
  <c r="N5" i="15"/>
  <c r="J6" i="12"/>
  <c r="L6" i="12" s="1"/>
  <c r="N6" i="12" s="1"/>
  <c r="N5" i="23"/>
  <c r="N9" i="4"/>
  <c r="N10" i="4"/>
  <c r="N11" i="4"/>
  <c r="L6" i="18"/>
  <c r="N6" i="18" s="1"/>
  <c r="N5" i="17"/>
  <c r="L6" i="16"/>
  <c r="N6" i="16" s="1"/>
  <c r="L6" i="15"/>
  <c r="N6" i="15" s="1"/>
  <c r="K5" i="14"/>
  <c r="M5" i="14" s="1"/>
  <c r="N4" i="14"/>
  <c r="J5" i="14"/>
  <c r="N5" i="13"/>
  <c r="N5" i="12"/>
  <c r="N6" i="13"/>
  <c r="M6" i="4"/>
  <c r="N5" i="11"/>
  <c r="J6" i="11"/>
  <c r="J7" i="10"/>
  <c r="N5" i="10"/>
  <c r="G12" i="7"/>
  <c r="G11" i="7"/>
  <c r="J12" i="7" l="1"/>
  <c r="L5" i="14"/>
  <c r="N5" i="14" s="1"/>
  <c r="L6" i="11"/>
  <c r="N6" i="11"/>
  <c r="L7" i="10"/>
  <c r="N7" i="10" s="1"/>
  <c r="M12" i="7"/>
  <c r="J11" i="7"/>
  <c r="M11" i="7"/>
  <c r="I5" i="4"/>
  <c r="N12" i="7" l="1"/>
  <c r="N11" i="7"/>
  <c r="I6" i="6"/>
  <c r="G6" i="6"/>
  <c r="G5" i="6"/>
  <c r="J5" i="6" s="1"/>
  <c r="I5" i="6"/>
  <c r="I6" i="7"/>
  <c r="I7" i="7"/>
  <c r="I8" i="7"/>
  <c r="I9" i="7"/>
  <c r="I10" i="7"/>
  <c r="G6" i="7"/>
  <c r="J6" i="7" s="1"/>
  <c r="G7" i="7"/>
  <c r="J7" i="7" s="1"/>
  <c r="G8" i="7"/>
  <c r="J8" i="7" s="1"/>
  <c r="G9" i="7"/>
  <c r="J9" i="7" s="1"/>
  <c r="N9" i="7" s="1"/>
  <c r="G10" i="7"/>
  <c r="J10" i="7" s="1"/>
  <c r="N10" i="7" s="1"/>
  <c r="I5" i="7"/>
  <c r="G5" i="7"/>
  <c r="K21" i="4"/>
  <c r="G13" i="7" l="1"/>
  <c r="G7" i="6"/>
  <c r="K7" i="6" s="1"/>
  <c r="M7" i="6" s="1"/>
  <c r="J6" i="6"/>
  <c r="M6" i="6"/>
  <c r="M10" i="7"/>
  <c r="M9" i="7"/>
  <c r="M6" i="7"/>
  <c r="M8" i="7"/>
  <c r="M7" i="7"/>
  <c r="N6" i="7"/>
  <c r="N8" i="7"/>
  <c r="N7" i="7"/>
  <c r="J5" i="7"/>
  <c r="M5" i="4"/>
  <c r="M21" i="4" s="1"/>
  <c r="J5" i="4"/>
  <c r="L5" i="4" s="1"/>
  <c r="L21" i="4" l="1"/>
  <c r="J21" i="4"/>
  <c r="K13" i="7"/>
  <c r="M13" i="7" s="1"/>
  <c r="J13" i="7"/>
  <c r="L13" i="7" s="1"/>
  <c r="N13" i="7" s="1"/>
  <c r="N6" i="6"/>
  <c r="M5" i="7"/>
  <c r="J7" i="6"/>
  <c r="N5" i="7"/>
  <c r="N5" i="4" l="1"/>
  <c r="N21" i="4" s="1"/>
  <c r="L7" i="6"/>
  <c r="N7" i="6" s="1"/>
  <c r="M5" i="6"/>
  <c r="N5" i="6"/>
</calcChain>
</file>

<file path=xl/sharedStrings.xml><?xml version="1.0" encoding="utf-8"?>
<sst xmlns="http://schemas.openxmlformats.org/spreadsheetml/2006/main" count="542" uniqueCount="150">
  <si>
    <t>Lp.</t>
  </si>
  <si>
    <t>Nazwa międzynarodowa preparatu - postać - dawka</t>
  </si>
  <si>
    <t>J.m.</t>
  </si>
  <si>
    <t>Ilość</t>
  </si>
  <si>
    <t>Cena jedn. netto zł.</t>
  </si>
  <si>
    <t>Wartość netto zł                (kolumna 5x6)</t>
  </si>
  <si>
    <t xml:space="preserve">VAT% </t>
  </si>
  <si>
    <t>RAZEM</t>
  </si>
  <si>
    <t>op.</t>
  </si>
  <si>
    <t>Wartość brutto zł          (kolumna 7+8)</t>
  </si>
  <si>
    <t>Cena jedn. brutto zł. (kolumna 6+VAT)</t>
  </si>
  <si>
    <t>6</t>
  </si>
  <si>
    <t>7</t>
  </si>
  <si>
    <t>8</t>
  </si>
  <si>
    <t>9</t>
  </si>
  <si>
    <t>10</t>
  </si>
  <si>
    <t>Nazwa handlowa preparatu - postać - dawka - producent - kod EAN</t>
  </si>
  <si>
    <t>Wartość netto  MAKSYMALNA WARTOŚĆ (WRAZ Z OPCJĄ) zł                  (kolumna 7+11)</t>
  </si>
  <si>
    <t>Wartość brutto MAKSYMALNA WARTOŚĆ (WRAZ Z OPCJĄ) zł                  (kolumna 10+12)</t>
  </si>
  <si>
    <t>Ruxolitinibum, Tabletki 5mg x 56</t>
  </si>
  <si>
    <t>Ruxolitinibum, Tabletki 15mg x 56</t>
  </si>
  <si>
    <t>Ruxolitinibum, Tabletki 20mg x 56</t>
  </si>
  <si>
    <t>Zamawiający wymaga:</t>
  </si>
  <si>
    <t>Eltrombopagum; Tabletki powlekane 25 mg x 28</t>
  </si>
  <si>
    <t>Eltrombopagum; Tabletki powlekane 50 mg x 28</t>
  </si>
  <si>
    <t>Pazopanibum, Tabletki powlekane 200mg x 30</t>
  </si>
  <si>
    <t>Pazopanibum, Tabletki powlekane 400mg x 30</t>
  </si>
  <si>
    <t>Pazopanibum, Tabletki powlekane 400mg x 60</t>
  </si>
  <si>
    <t>`</t>
  </si>
  <si>
    <t>Dabrafenibum, Kapsułki twarde 50mg x 120</t>
  </si>
  <si>
    <t>Dabrafenibum, Kapsułki twarde 75mg x 120</t>
  </si>
  <si>
    <t>Ribociclibum Tabletki powlekane 200mg x 63</t>
  </si>
  <si>
    <t>Asciminibum tabletki powlekane 40mg x 60</t>
  </si>
  <si>
    <t>Alpelisibum Tabletki powlekane 150mg x 56</t>
  </si>
  <si>
    <t>Alpelisibum Tabletki powlekane 200mg x 28</t>
  </si>
  <si>
    <t>Alpelisibum Tabletki powlekane 50+2000mg x 56 szt. (28 x 50 mg + 28 x 200 mg)</t>
  </si>
  <si>
    <t>Ruxolitinibum, Tabletki 10mg x 56</t>
  </si>
  <si>
    <t>1. poz. 1-4 -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&lt;1&gt;B.81.; &lt;2&gt;B.149; .</t>
  </si>
  <si>
    <t>2.poz. 1-4 -  by Wykonawca zaoferował wszystkie wymienione dawki wymaganego produktu leczniczego jednego producenta, które znajdują się  na listach w aktualnym na dzień otwarcia ofert w/w Owieszczeniu Ministra Zdrowia.</t>
  </si>
  <si>
    <t>4.poz. 5-6 -  by Wykonawca zaoferował wszystkie wymienione dawki wymaganego produktu leczniczego jednego producenta, które znajdują się  na listach w aktualnym na dzień otwarcia ofert w/w Owieszczeniu Ministra Zdrowia.</t>
  </si>
  <si>
    <t>3. poz. 5-6 -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&lt;1&gt;B.97.; &lt;2&gt;B.98; &lt;3&gt;B.127;</t>
  </si>
  <si>
    <t xml:space="preserve">5. poz. 7-9 -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&lt;1&gt;B.8.; &lt;2&gt;B.10.; </t>
  </si>
  <si>
    <t>6.poz. 7-9 -  by Wykonawca zaoferował wszystkie wymienione dawki wymaganego produktu leczniczego jednego producenta, które znajdują się  na listach w aktualnym na dzień otwarcia ofert w/w Owieszczeniu Ministra Zdrowia.</t>
  </si>
  <si>
    <t>7. poz. 10-11 -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&lt;1&gt;B.59.</t>
  </si>
  <si>
    <t>8.poz. 10-11 -  by Wykonawca zaoferował wszystkie wymienione dawki wymaganego produktu leczniczego jednego producenta, które znajdują się  na listach w aktualnym na dzień otwarcia ofert w/w Owieszczeniu Ministra Zdrowia.</t>
  </si>
  <si>
    <t>9. poz. 12 -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&lt;1&gt;B.9.FM</t>
  </si>
  <si>
    <t>10. poz. 13 -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&lt;1&gt;B.14</t>
  </si>
  <si>
    <t>12.poz. 14-16 -  by Wykonawca zaoferował wszystkie wymienione dawki wymaganego produktu leczniczego jednego producenta, które znajdują się  na listach w aktualnym na dzień otwarcia ofert w/w Owieszczeniu Ministra Zdrowia.</t>
  </si>
  <si>
    <t>11. poz. 14-16 -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&lt;1&gt;B.9.FM.</t>
  </si>
  <si>
    <t xml:space="preserve">Pakiet nr 1 - Cytostatyki 1 </t>
  </si>
  <si>
    <t xml:space="preserve">Pakiet nr 2 - Cytostatyki 2 </t>
  </si>
  <si>
    <t>Polatuzumabum vedotinum Proszek do sporządzania koncentratu roztworu do infuzji 140mg</t>
  </si>
  <si>
    <t>Polatuzumabum vedotinum Proszek do sporządzania koncentratu roztworu do infuzji 30mg</t>
  </si>
  <si>
    <t>Vemurafenib Tabletki powlekane 240mg x 56</t>
  </si>
  <si>
    <t>Obinutuzumabum Koncentrat do sporządzania roztworu do infuzji 1000 mg/40ml</t>
  </si>
  <si>
    <t>Trastuzumabum Roztwór do wstrzykiwań 600 mg/5 ml</t>
  </si>
  <si>
    <t>Pertuzumabum Koncentrat do sporządzania roztworu do infuzji 420 mg (30 mg/ml)</t>
  </si>
  <si>
    <t>Trastuzumabum emtansinum Proszek do sporządzania koncentratu roztworu do infuzji 100mg</t>
  </si>
  <si>
    <t>Trastuzumabum emtansinum Proszek do sporządzania koncentratu roztworu do infuzji 160mg</t>
  </si>
  <si>
    <t>1. poz. 1-2 -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&lt;1&gt;B.12.FM</t>
  </si>
  <si>
    <t>2.poz. 1-2 -  by Wykonawca zaoferował wszystkie wymienione dawki wymaganego produktu leczniczego jednego producenta, które znajdują się  na listach w aktualnym na dzień otwarcia ofert w/w Owieszczeniu Ministra Zdrowia.</t>
  </si>
  <si>
    <t>3. poz. 3 -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&lt;1&gt;B.59</t>
  </si>
  <si>
    <t>4. poz. 4 -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&lt;1&gt;B.12.FM &lt;2&gt;B.79</t>
  </si>
  <si>
    <t>5. poz.5 -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&lt;1&gt;B.9.FM</t>
  </si>
  <si>
    <t>6. poz.6 -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&lt;1&gt;B.9.FM</t>
  </si>
  <si>
    <t>8.poz. 7-8 -  by Wykonawca zaoferował wszystkie wymienione dawki wymaganego produktu leczniczego jednego producenta, które znajdują się  na listach w aktualnym na dzień otwarcia ofert w/w Owieszczeniu Ministra Zdrowia.</t>
  </si>
  <si>
    <t>1. poz. 1-2 - by zaoferowany produkt leczniczy znajdował się na listach w aktualnym, na dzień otwarcia ofert, Obwieszczeniu Ministra Zdrowia w sprawie refundowanych leków, środków spożywczych specjalnego przeznaczenia żywieniowego oraz wyrobów medycznych i jego cena nie była wyższa  niż obowiązujący limit finansowy,  leków stosowanych w ramach chemioterapii w całym zakresie zarejestrowanych wskazań i przeznaczeń oraz we wskazaniu określonym stanem klinicznym.</t>
  </si>
  <si>
    <t>Erlotinibum Tabletki powlekane 100mg x 30</t>
  </si>
  <si>
    <t>Erlotinibum Tabletki powlekane 150mg x 30</t>
  </si>
  <si>
    <t>Wyjaśnienia dodatkowe do pakietu:</t>
  </si>
  <si>
    <t>2.  Połączenie wszystkich dawek leku zwiększa atrakcyjność postępowania, co ma szczególne znaczenie w przypadku niskiej wartości zamówienia.</t>
  </si>
  <si>
    <t>Zamawiający oświadcza:</t>
  </si>
  <si>
    <t>2. Są to leki jednego producenta i wszystkie  są dystrybuowane przez tzw. Hurtownię producencką, nie ma zatem ryzyka wyeliminowania jakiegoś dostawcy</t>
  </si>
  <si>
    <t xml:space="preserve">1.  wszystkie leki  są  lekami oryginalnymi jednego producenta, nieposiadającymi odpowiedników w postaci leków generycznych na listach refundacyjnych,  </t>
  </si>
  <si>
    <t xml:space="preserve">3. połączenie kilku leków w różnych dawkach  w jeden pakiet nie powoduje wyeliminowania jakiegoś dostawcy a zwiększa możliwości udzielania rabatów poprzez zmniejszenie całkowitych kosztów obsługi i dystrybucji </t>
  </si>
  <si>
    <t>4. połączenie w jeden pakiet, w jednym postępowaniu wielu leków oryginalnych jednego producenta zwiększa atrakcyjność naszego ośrodka dla dostawcy; wysoka wartość zamówienia przekłada się na większe rabatowanie jednostkowych opakowań</t>
  </si>
  <si>
    <t xml:space="preserve">3. wymóg wszystkich dawek jednego producenta wynika z łączenia różnych dawek w jednym schemacie dawkowania i jest zgodny ze standardami farmaceutycznymi </t>
  </si>
  <si>
    <t xml:space="preserve">5. wymóg wszystkich dawek jednego producenta wynika z łączenia różnych dawek w jednym schemacie dawkowania i jest zgodny ze standardami farmaceutycznymi </t>
  </si>
  <si>
    <t>Enzalutamidum Tabletki powlekane 40mg x 112</t>
  </si>
  <si>
    <t>Darolutamide 300 mg x 112 tabl. Powlekane</t>
  </si>
  <si>
    <t xml:space="preserve">Tucatinib 150 mg x 84 tabl. powlekane </t>
  </si>
  <si>
    <t>Tucatinib 50 mg x 88 tabl. Powlekane</t>
  </si>
  <si>
    <t xml:space="preserve">1.  Zgodnie ze standardami obie dawki zostały połączone w jednym pakiecie z wymogiem zaoferowania jednego producenta. </t>
  </si>
  <si>
    <t>Pakiet nr 5 - Erlotinib</t>
  </si>
  <si>
    <t>Pakiet nr 6 - Enzalutamidum</t>
  </si>
  <si>
    <t>Ramucirumab 100mg/10 ml x 2 fiol</t>
  </si>
  <si>
    <t>7. poz. 7-8 -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&lt;1&gt;B.9.FM</t>
  </si>
  <si>
    <t>Denosumab Roztwór do wstrzykiwań 0,12g/1,7ml x 3 fiol</t>
  </si>
  <si>
    <t>Blinatumomab Proszek do koncentratu i roztwór, do sporządzania roztworu do infuzji38,5 mcg1 fiol + 10 ml stabilizator</t>
  </si>
  <si>
    <t>1. poz. 1 -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&lt;1&gt;B.65</t>
  </si>
  <si>
    <t>1. poz. 1 -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&lt;1&gt;B.58</t>
  </si>
  <si>
    <t>1. poz. 1 -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&lt;1&gt;B.56</t>
  </si>
  <si>
    <t>1. poz. 1 -2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&lt;1&gt;B.9.FM</t>
  </si>
  <si>
    <t>Pakiet nr 3 - Cytostatyki 3</t>
  </si>
  <si>
    <t>Pakiet nr 4 - Ramucirunab</t>
  </si>
  <si>
    <t>Methotrexatum - koncentrat do sporządzania roztworu  do infuzji                              5000 mg/50 ml x 1 fiolka</t>
  </si>
  <si>
    <t>1.  - by zaoferowany produkt leczniczy znajdował się na listach w aktualnym, na dzień otwarcia ofert, Obwieszczeniu Ministra Zdrowia w sprawie refundowanych leków, środków spożywczych specjalnego przeznaczenia żywieniowego oraz wyrobów medycznych i jego cena nie była wyższa  niż obowiązujący limit finansowy,  leków stosowanych w ramach chemioterapii w całym zakresie zarejestrowanych wskazań i przeznaczeń oraz we wskazaniu określonym stanem klinicznym.</t>
  </si>
  <si>
    <t>Acidum zolendronicum             4mg/5ml x 1 fiol.                  koncentrat                                          do sporządzania                                   roztworu do infuzji</t>
  </si>
  <si>
    <t>Pakiet nr 9 - Methotrexatum</t>
  </si>
  <si>
    <t>Pakiet nr 10 - Zolendronic</t>
  </si>
  <si>
    <t>Ondansetronum roztwór                             do wstrzykiwań lub infuzji                             8 mg / 4 ml x 5 ampułek</t>
  </si>
  <si>
    <t>Ondansetronum roztwór                                     do wstrzykiwań lub infuzji                                4 mg / 2 ml x 5 ampułek</t>
  </si>
  <si>
    <t>1. poz. 1 -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&lt;1&gt;B.6&lt;2&gt;B.88&lt;3&gt;B.125&lt;4&gt;B.159</t>
  </si>
  <si>
    <t>Cemiplimabum koncentrat do sporządzania roztworu do infuzji 350 mg x 1 fiolka</t>
  </si>
  <si>
    <t>Pakiet nr 11  -Ondansetron</t>
  </si>
  <si>
    <t>Pakiet nr 12-Cemiplimabum</t>
  </si>
  <si>
    <t xml:space="preserve">2. Są to leki jednego producenta i wszystkie  są dystrybuowane przez tzw. Hurtownię producencką, nie ma zatem ryzyka wyeliminowania jakiegoś dostawcy a połączenie kilku leków w różnych dawkach  w jeden pakiet nie powoduje wyeliminowania jakiegoś dostawcy a zwiększa możliwości udzielania rabatów poprzez zmniejszenie całkowitych kosztów obsługi i dystrybucji </t>
  </si>
  <si>
    <t>1. poz. 2 -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&lt;1&gt;B.134</t>
  </si>
  <si>
    <t xml:space="preserve">1.  oba leki  są  lekami oryginalnymi jednego producenta, nieposiadającymi odpowiedników w postaci leków generycznych na listach refundacyjnych,  </t>
  </si>
  <si>
    <t>2. Są to leki jednego producenta i  są dystrybuowane przez tzw. Hurtownię producencką, nie ma zatem ryzyka wyeliminowania jakiegoś dostawcy</t>
  </si>
  <si>
    <t>3. połączenie w jeden pakiet, w jednym postępowaniu leków oryginalnych jednego producenta zwiększa atrakcyjność naszego ośrodka dla dostawcy; wysoka wartość zamówienia przekłada się na większe rabatowanie jednostkowych opakowań</t>
  </si>
  <si>
    <t>Pakiet nr 7 - Darolutamid</t>
  </si>
  <si>
    <t>Pakiet nr 8 - Tucatinib</t>
  </si>
  <si>
    <t>Azacitidinum  proszek do sporządania zawiesiny  do wstrzykiwań    100 mg x 1 fiolka</t>
  </si>
  <si>
    <t>Pakiet nr 13-Azacitidinum</t>
  </si>
  <si>
    <t>Carboplatinum koncentrat inj. 600mg/60ml x 1 fiol.</t>
  </si>
  <si>
    <t>Pakiet nr 14-Carboplatyna</t>
  </si>
  <si>
    <t>4. stabilności fizyko-chemicznej preparatu po zakłuciu fiolki minimum 5 dni potwierdzonej w CHPL lub oświadczeniem producenta</t>
  </si>
  <si>
    <t>Pakiet nr 15-Epirubicyna</t>
  </si>
  <si>
    <t>Epirubicini hydrochloridum -  koncentrat  do sporządzania roztworu do infuzji lub roztwór do wstrzykiwań i infuzji                   2 mg/ml x 1 fiolka a 25 ml</t>
  </si>
  <si>
    <t>Dostarlimabum; Koncentrat do sporządzania roztworu do infuzji; 50 mg/ml fiolka a 10ml</t>
  </si>
  <si>
    <t>1.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&lt;1&gt;B.148</t>
  </si>
  <si>
    <t>Trastuzumab deruxtecan; Proszek do sporządzania koncentratu roztworu do infuzji; 100mg</t>
  </si>
  <si>
    <t>1. by zaoferowany produkt leczniczy znajdował się na listach w aktualnym, na dzień otwarcia ofert, Obwieszczeniu Ministra Zdrowia w sprawie refundowanych leków,środków spożywczych specjalnego przeznaczenia żywieniowego oraz wyrobów medycznych i jego cena nie była wyższa  niż obowiązujący limit finansowy,  leków stosowanych w ramach programu lekowego  &lt;1&gt;B.9.FM</t>
  </si>
  <si>
    <t>c</t>
  </si>
  <si>
    <t>Pakiet nr 16-Dostarlimabum</t>
  </si>
  <si>
    <t>Pakiet nr 17-Trastuzumab deruxtecan</t>
  </si>
  <si>
    <t>Wartość brutto ZAKRES OPCJONALNY zł                  (kolumna 50% x kol. 10)</t>
  </si>
  <si>
    <t>Wartość netto ZAKRES OPCJONALNY zł                  (kolumna 50% x kol. 7)</t>
  </si>
  <si>
    <t>4.- by zaoferowany produkt leczniczy w formie roztworu do infuzji posiadał trwałość chemiczną i fizyczną w 0,9% roztworze chlorku sodu do infuzji (9 mg/ml)  przez min 8h w temperaturze 2-8 °C zawartą w Karcie Charakterystki Produktu Leczniczego lub potwierdzoną oświadczeniem producenta</t>
  </si>
  <si>
    <t>5. stabilności fizyko-chemicznej preparatu po zakłuciu fiolki minimum 5 dni potwierdzonej w CHPL lub oświadczeniem producenta</t>
  </si>
  <si>
    <t>4. stabilności fizyko-chemicznej preparatu po rekonstytucji minimum 24h potwierdzonej w CHPL lub oświadczeniem producenta</t>
  </si>
  <si>
    <t xml:space="preserve">2.  -informacji dotyczących  gęstości koncentratu, całkowitej ilości mililitrów w fiolce; stabilności fizyko-chemicznej po zakłuciu fiolki oraz po przygotowaniu worka do infuzji potwierdzonych w Charakterystyce Produktu Leczniczego lub aktualnego oświadczenia producenta </t>
  </si>
  <si>
    <t xml:space="preserve">9. poz. 4,6 - informacji dotyczących gęstości koncentratu, całkowitej ilości mililitrów w fiolce; stabilności fizyko-chemicznej po zakłuciu fiolki oraz po przygotowaniu worka do infuzji potwierdzonych w Charakterystyce Produktu Leczniczego lub w aktualnym oświadczeniu producenta </t>
  </si>
  <si>
    <t>10. poz. 1,2,7,8 - informacji dotyczących zawartości substancji pomocniczych i ich masy;  masy substancji leczniczej; uzyskanej objętości i stężenia po rekonstytucji oraz stabilności fizyko-chemicznej po rekonstytucji leku oraz po przygotowaniu worka do infuzji (Charakterystyka Produktu Leczniczego  lub oświadczenie producenta)</t>
  </si>
  <si>
    <t>11. poz 1,2,4,6,7,8,- informacji dotyczącej ilości nadwyżek produkcyjnych (Charakterystyka Produktu  Leczniczego lub oświadczenie producenta)</t>
  </si>
  <si>
    <t>3. poz 1-2 -  informacji dotyczącej ilości nadwyżek produkcyjnych (Charakterystyka Produktu  Leczniczego lub oświadczenie producenta)</t>
  </si>
  <si>
    <t xml:space="preserve">3. poz 1- informacji dotyczącej ilości nadwyżek produkcyjnych (Charakterystyka Produktu  Leczniczego lub oświadczenie producenta) </t>
  </si>
  <si>
    <t xml:space="preserve">3. -  informacji dotyczącej ilości nadwyżek produkcyjnych (Charakterystyka Produktu  Leczniczego lub oświadczenie producenta) </t>
  </si>
  <si>
    <t>3. -  informacji dotyczącej ilości nadwyżek produkcyjnych (Charakterystyka Produktu  Leczniczego lub oświadczenie producenta)</t>
  </si>
  <si>
    <t xml:space="preserve">3. poz 1-  informacji dotyczącej ilości nadwyżek produkcyjnych (Charakterystyka Produktu  Leczniczego lub oświadczenie producenta) </t>
  </si>
  <si>
    <t xml:space="preserve">3.-  informacji dotyczącej ilości nadwyżek produkcyjnych (Charakterystyka Produktu  Leczniczego lub oświadczenie producenta) </t>
  </si>
  <si>
    <t>3.-  informacji dotyczącej ilości nadwyżek produkcyjnych (Charakterystyka Produktu  Leczniczego lub oświadczenie producenta)</t>
  </si>
  <si>
    <t xml:space="preserve">3.- informacji dotyczącej ilości nadwyżek produkcyjnych (Charakterystyka Produktu  Leczniczego lub oświadczenie producenta) </t>
  </si>
  <si>
    <t>3. poz 1-  informacji dotyczącej ilości nadwyżek produkcyjnych (Charakterystyka Produktu  Leczniczego lub oświadczenie producenta)</t>
  </si>
  <si>
    <t>2. poz. 1 -  informacji dotyczących zawartości substancji pomocniczych i ich masy;  masy substancji leczniczej; uzyskanej objętości i stężenia po rekonstytucji oraz stabilności fizyko-chemicznej po rekonstytucji leku oraz po przygotowaniu worka do infuzji (Charakterystyka Produktu Leczniczego  lub oświadczenie producenta)</t>
  </si>
  <si>
    <t>2. poz. 1 - informacji dotyczących zawartości substancji pomocniczych i ich masy;  masy substancji leczniczej; uzyskanej objętości i stężenia po rekonstytucji oraz stabilności fizyko-chemicznej po rekonstytucji leku oraz po przygotowaniu worka do infuzji (Charakterystyka Produktu Leczniczego  lub oświadczenie producenta)</t>
  </si>
  <si>
    <t xml:space="preserve">2. poz.1-  informacji dotyczących gęstości koncentratu, całkowitej ilości mililitrów w fiolce; stabilności fizyko-chemicznej po zakłuciu fiolki oraz po przygotowaniu worka do infuzji potwierdzonych w Charakterystyce Produktu Leczniczego lub w aktualnym oświadczeniu producenta </t>
  </si>
  <si>
    <t xml:space="preserve">2.  - informacji dotyczących gęstości koncentratu, całkowitej ilości mililitrów w fiolce; stabilności fizyko-chemicznej po zakłuciu fiolki oraz po przygotowaniu worka do infuzji potwierdzonych w Charakterystyce Produktu Leczniczego lub w aktualnym oświadczeniu producenta </t>
  </si>
  <si>
    <t xml:space="preserve">2.-  informacji dotyczących gęstości koncentratu, całkowitej ilości mililitrów w fiolce; stabilności fizyko-chemicznej po zakłuciu fiolki oraz po przygotowaniu worka do infuzji potwierdzonych w Charakterystyce Produktu Leczniczego lub w aktualnym oświadczeniu producenta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</si>
</sst>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#,##0\ _z_ł"/>
    <numFmt numFmtId="167" formatCode="#,##0.00\ &quot;zł&quot;"/>
    <numFmt numFmtId="168" formatCode="\ * #,##0.00&quot;      &quot;;\-* #,##0.00&quot;      &quot;;\ * \-#&quot;      &quot;;\ @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 Light"/>
      <family val="2"/>
      <charset val="238"/>
      <scheme val="major"/>
    </font>
    <font>
      <sz val="11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165" fontId="3" fillId="0" borderId="0" applyFill="0" applyBorder="0" applyAlignment="0" applyProtection="0"/>
    <xf numFmtId="0" fontId="1" fillId="0" borderId="0"/>
    <xf numFmtId="9" fontId="3" fillId="0" borderId="0" applyFill="0" applyBorder="0" applyAlignment="0" applyProtection="0"/>
    <xf numFmtId="164" fontId="3" fillId="0" borderId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164" fontId="8" fillId="0" borderId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9" fontId="8" fillId="0" borderId="0" applyFill="0" applyBorder="0" applyAlignment="0" applyProtection="0"/>
    <xf numFmtId="0" fontId="9" fillId="0" borderId="0"/>
    <xf numFmtId="168" fontId="9" fillId="0" borderId="0" applyBorder="0" applyProtection="0"/>
    <xf numFmtId="165" fontId="1" fillId="0" borderId="0" applyFill="0" applyBorder="0" applyAlignment="0" applyProtection="0"/>
    <xf numFmtId="44" fontId="10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5" fillId="0" borderId="0" xfId="2" applyFont="1" applyAlignment="1">
      <alignment vertical="center" wrapText="1" shrinkToFit="1"/>
    </xf>
    <xf numFmtId="0" fontId="5" fillId="0" borderId="0" xfId="2" applyFont="1" applyAlignment="1">
      <alignment horizontal="center"/>
    </xf>
    <xf numFmtId="4" fontId="5" fillId="0" borderId="0" xfId="2" applyNumberFormat="1" applyFont="1"/>
    <xf numFmtId="0" fontId="5" fillId="0" borderId="0" xfId="2" applyFont="1"/>
    <xf numFmtId="166" fontId="6" fillId="0" borderId="3" xfId="1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0" fontId="6" fillId="0" borderId="0" xfId="2" applyFont="1"/>
    <xf numFmtId="0" fontId="6" fillId="0" borderId="0" xfId="2" applyFont="1" applyAlignment="1">
      <alignment vertical="center" wrapText="1" shrinkToFit="1"/>
    </xf>
    <xf numFmtId="0" fontId="6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4" fontId="6" fillId="0" borderId="0" xfId="2" applyNumberFormat="1" applyFont="1"/>
    <xf numFmtId="0" fontId="7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 shrinkToFit="1"/>
    </xf>
    <xf numFmtId="0" fontId="6" fillId="0" borderId="1" xfId="2" applyFont="1" applyBorder="1"/>
    <xf numFmtId="0" fontId="6" fillId="0" borderId="1" xfId="2" applyFont="1" applyBorder="1" applyAlignment="1">
      <alignment horizontal="center" vertical="center" wrapText="1"/>
    </xf>
    <xf numFmtId="9" fontId="6" fillId="0" borderId="1" xfId="3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3" fontId="6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167" fontId="6" fillId="0" borderId="2" xfId="2" applyNumberFormat="1" applyFont="1" applyBorder="1" applyAlignment="1">
      <alignment horizontal="center" vertical="center" wrapText="1"/>
    </xf>
    <xf numFmtId="167" fontId="6" fillId="0" borderId="1" xfId="2" applyNumberFormat="1" applyFont="1" applyBorder="1" applyAlignment="1">
      <alignment horizontal="center" vertical="center" wrapText="1" shrinkToFit="1"/>
    </xf>
    <xf numFmtId="167" fontId="7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1" xfId="2" applyFont="1" applyBorder="1"/>
    <xf numFmtId="0" fontId="0" fillId="0" borderId="1" xfId="0" applyBorder="1" applyAlignment="1">
      <alignment wrapText="1"/>
    </xf>
    <xf numFmtId="0" fontId="5" fillId="0" borderId="0" xfId="2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center" wrapText="1" shrinkToFit="1"/>
    </xf>
    <xf numFmtId="0" fontId="6" fillId="0" borderId="4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 shrinkToFit="1"/>
    </xf>
    <xf numFmtId="4" fontId="6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10" fontId="6" fillId="0" borderId="0" xfId="2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6" fillId="0" borderId="1" xfId="3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10" fontId="7" fillId="0" borderId="0" xfId="0" applyNumberFormat="1" applyFont="1" applyAlignment="1">
      <alignment horizontal="left" vertical="center"/>
    </xf>
    <xf numFmtId="10" fontId="6" fillId="0" borderId="0" xfId="2" applyNumberFormat="1" applyFont="1" applyAlignment="1">
      <alignment horizontal="center"/>
    </xf>
    <xf numFmtId="44" fontId="6" fillId="0" borderId="1" xfId="16" applyFont="1" applyBorder="1" applyAlignment="1">
      <alignment horizontal="center" vertical="center" wrapText="1"/>
    </xf>
    <xf numFmtId="44" fontId="5" fillId="0" borderId="1" xfId="16" applyFont="1" applyBorder="1" applyAlignment="1">
      <alignment horizontal="center" vertical="center"/>
    </xf>
    <xf numFmtId="44" fontId="5" fillId="0" borderId="1" xfId="16" applyFont="1" applyBorder="1"/>
    <xf numFmtId="44" fontId="4" fillId="0" borderId="1" xfId="16" applyFont="1" applyBorder="1"/>
    <xf numFmtId="4" fontId="4" fillId="0" borderId="1" xfId="0" applyNumberFormat="1" applyFont="1" applyBorder="1"/>
    <xf numFmtId="0" fontId="6" fillId="0" borderId="1" xfId="2" applyFont="1" applyBorder="1" applyAlignment="1">
      <alignment horizontal="center" vertical="top"/>
    </xf>
    <xf numFmtId="0" fontId="6" fillId="0" borderId="1" xfId="2" applyFont="1" applyBorder="1" applyAlignment="1">
      <alignment horizontal="center" vertical="top" wrapText="1"/>
    </xf>
    <xf numFmtId="167" fontId="6" fillId="0" borderId="1" xfId="2" applyNumberFormat="1" applyFont="1" applyBorder="1" applyAlignment="1">
      <alignment horizontal="center" vertical="center" wrapText="1"/>
    </xf>
    <xf numFmtId="164" fontId="6" fillId="0" borderId="1" xfId="6" applyFont="1" applyBorder="1"/>
    <xf numFmtId="167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0" xfId="0" applyFont="1"/>
    <xf numFmtId="2" fontId="6" fillId="0" borderId="0" xfId="0" applyNumberFormat="1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 applyAlignment="1">
      <alignment horizontal="left"/>
    </xf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/>
    <xf numFmtId="10" fontId="6" fillId="0" borderId="1" xfId="0" applyNumberFormat="1" applyFont="1" applyBorder="1"/>
    <xf numFmtId="10" fontId="6" fillId="0" borderId="0" xfId="0" applyNumberFormat="1" applyFont="1"/>
    <xf numFmtId="10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vertical="center" wrapText="1"/>
    </xf>
    <xf numFmtId="167" fontId="6" fillId="0" borderId="0" xfId="0" applyNumberFormat="1" applyFont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10" fontId="6" fillId="0" borderId="0" xfId="0" applyNumberFormat="1" applyFont="1" applyAlignment="1">
      <alignment horizontal="left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 shrinkToFit="1"/>
    </xf>
    <xf numFmtId="2" fontId="7" fillId="0" borderId="0" xfId="2" applyNumberFormat="1" applyFont="1" applyAlignment="1">
      <alignment horizontal="center" vertical="center"/>
    </xf>
    <xf numFmtId="4" fontId="7" fillId="0" borderId="0" xfId="2" applyNumberFormat="1" applyFont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 shrinkToFit="1"/>
    </xf>
    <xf numFmtId="0" fontId="7" fillId="0" borderId="2" xfId="2" applyFont="1" applyBorder="1" applyAlignment="1">
      <alignment horizontal="center" vertical="center" wrapText="1"/>
    </xf>
    <xf numFmtId="166" fontId="7" fillId="0" borderId="3" xfId="1" applyNumberFormat="1" applyFont="1" applyBorder="1" applyAlignment="1">
      <alignment horizontal="center" vertical="center"/>
    </xf>
    <xf numFmtId="167" fontId="7" fillId="0" borderId="2" xfId="2" applyNumberFormat="1" applyFont="1" applyBorder="1" applyAlignment="1">
      <alignment horizontal="center" vertical="center" wrapText="1"/>
    </xf>
    <xf numFmtId="10" fontId="7" fillId="0" borderId="1" xfId="3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17">
    <cellStyle name="Dziesiętny 2" xfId="3" xr:uid="{00000000-0005-0000-0000-000000000000}"/>
    <cellStyle name="Dziesiętny 2 2" xfId="11" xr:uid="{00000000-0005-0000-0000-000001000000}"/>
    <cellStyle name="Dziesiętny 3" xfId="8" xr:uid="{00000000-0005-0000-0000-000002000000}"/>
    <cellStyle name="Dziesiętny 3 2" xfId="15" xr:uid="{00000000-0005-0000-0000-000003000000}"/>
    <cellStyle name="Excel_BuiltIn_Comma 1" xfId="14" xr:uid="{00000000-0005-0000-0000-000004000000}"/>
    <cellStyle name="Normalny" xfId="0" builtinId="0"/>
    <cellStyle name="Normalny 2" xfId="4" xr:uid="{00000000-0005-0000-0000-000006000000}"/>
    <cellStyle name="Normalny 3" xfId="2" xr:uid="{00000000-0005-0000-0000-000007000000}"/>
    <cellStyle name="Normalny 3 2" xfId="10" xr:uid="{00000000-0005-0000-0000-000008000000}"/>
    <cellStyle name="Normalny 4" xfId="7" xr:uid="{00000000-0005-0000-0000-000009000000}"/>
    <cellStyle name="Normalny 4 2" xfId="13" xr:uid="{00000000-0005-0000-0000-00000A000000}"/>
    <cellStyle name="Normalny_Arkusz1" xfId="1" xr:uid="{00000000-0005-0000-0000-00000B000000}"/>
    <cellStyle name="Procentowy 2" xfId="5" xr:uid="{00000000-0005-0000-0000-00000C000000}"/>
    <cellStyle name="Procentowy 2 2" xfId="12" xr:uid="{00000000-0005-0000-0000-00000D000000}"/>
    <cellStyle name="Walutowy" xfId="16" builtinId="4"/>
    <cellStyle name="Walutowy 2" xfId="6" xr:uid="{00000000-0005-0000-0000-00000E000000}"/>
    <cellStyle name="Walutowy 2 2" xfId="9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zoomScale="90" zoomScaleNormal="90" workbookViewId="0">
      <selection activeCell="B1" sqref="B1"/>
    </sheetView>
  </sheetViews>
  <sheetFormatPr defaultColWidth="23.42578125" defaultRowHeight="15" x14ac:dyDescent="0.25"/>
  <cols>
    <col min="1" max="1" width="6.42578125" style="1" customWidth="1"/>
    <col min="2" max="2" width="29.7109375" style="35" customWidth="1"/>
    <col min="3" max="3" width="23.42578125" style="1"/>
    <col min="4" max="4" width="10.28515625" style="1" customWidth="1"/>
    <col min="5" max="5" width="12.42578125" style="42" customWidth="1"/>
    <col min="6" max="7" width="23.42578125" style="1"/>
    <col min="8" max="8" width="10.140625" style="1" customWidth="1"/>
    <col min="9" max="9" width="18.140625" style="1" customWidth="1"/>
    <col min="10" max="16384" width="23.42578125" style="1"/>
  </cols>
  <sheetData>
    <row r="1" spans="1:15" x14ac:dyDescent="0.25">
      <c r="A1" s="5"/>
      <c r="B1" s="34" t="s">
        <v>49</v>
      </c>
      <c r="C1" s="2"/>
      <c r="D1" s="3"/>
      <c r="E1" s="38"/>
      <c r="F1" s="4"/>
      <c r="G1" s="4"/>
      <c r="H1" s="3"/>
      <c r="I1" s="4"/>
      <c r="J1" s="4"/>
      <c r="K1" s="5"/>
      <c r="L1" s="5"/>
      <c r="M1" s="5"/>
      <c r="N1" s="5"/>
      <c r="O1" s="5"/>
    </row>
    <row r="2" spans="1:15" x14ac:dyDescent="0.25">
      <c r="A2" s="5"/>
      <c r="B2" s="34"/>
      <c r="C2" s="2"/>
      <c r="D2" s="3"/>
      <c r="E2" s="38"/>
      <c r="F2" s="4"/>
      <c r="G2" s="4"/>
      <c r="H2" s="3"/>
      <c r="I2" s="4"/>
      <c r="J2" s="4"/>
      <c r="K2" s="5"/>
      <c r="L2" s="5"/>
      <c r="M2" s="5"/>
      <c r="N2" s="5"/>
      <c r="O2" s="5"/>
    </row>
    <row r="3" spans="1:15" x14ac:dyDescent="0.25">
      <c r="A3" s="120">
        <v>1</v>
      </c>
      <c r="B3" s="120">
        <v>2</v>
      </c>
      <c r="C3" s="120">
        <v>3</v>
      </c>
      <c r="D3" s="120">
        <v>4</v>
      </c>
      <c r="E3" s="120">
        <v>5</v>
      </c>
      <c r="F3" s="121" t="s">
        <v>11</v>
      </c>
      <c r="G3" s="121" t="s">
        <v>12</v>
      </c>
      <c r="H3" s="121" t="s">
        <v>13</v>
      </c>
      <c r="I3" s="121" t="s">
        <v>14</v>
      </c>
      <c r="J3" s="122" t="s">
        <v>15</v>
      </c>
      <c r="K3" s="120">
        <v>11</v>
      </c>
      <c r="L3" s="123">
        <v>12</v>
      </c>
      <c r="M3" s="123">
        <v>13</v>
      </c>
      <c r="N3" s="123">
        <v>14</v>
      </c>
      <c r="O3" s="5"/>
    </row>
    <row r="4" spans="1:15" ht="75" x14ac:dyDescent="0.25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2" t="s">
        <v>4</v>
      </c>
      <c r="G4" s="124" t="s">
        <v>5</v>
      </c>
      <c r="H4" s="120" t="s">
        <v>6</v>
      </c>
      <c r="I4" s="122" t="s">
        <v>10</v>
      </c>
      <c r="J4" s="122" t="s">
        <v>9</v>
      </c>
      <c r="K4" s="122" t="s">
        <v>128</v>
      </c>
      <c r="L4" s="122" t="s">
        <v>127</v>
      </c>
      <c r="M4" s="122" t="s">
        <v>17</v>
      </c>
      <c r="N4" s="122" t="s">
        <v>18</v>
      </c>
      <c r="O4" s="5"/>
    </row>
    <row r="5" spans="1:15" ht="27" x14ac:dyDescent="0.25">
      <c r="A5" s="18">
        <v>1</v>
      </c>
      <c r="B5" s="22" t="s">
        <v>19</v>
      </c>
      <c r="C5" s="16"/>
      <c r="D5" s="18" t="s">
        <v>8</v>
      </c>
      <c r="E5" s="23">
        <v>230</v>
      </c>
      <c r="F5" s="60"/>
      <c r="G5" s="25">
        <f>E5*F5</f>
        <v>0</v>
      </c>
      <c r="H5" s="27"/>
      <c r="I5" s="25">
        <f>F5+H5*F5</f>
        <v>0</v>
      </c>
      <c r="J5" s="25">
        <f>G5+H5*G5</f>
        <v>0</v>
      </c>
      <c r="K5" s="25">
        <f>G5*50%</f>
        <v>0</v>
      </c>
      <c r="L5" s="25">
        <f>J5*50%</f>
        <v>0</v>
      </c>
      <c r="M5" s="25">
        <f>G5+K5</f>
        <v>0</v>
      </c>
      <c r="N5" s="26">
        <f>J5+L5</f>
        <v>0</v>
      </c>
      <c r="O5" s="5"/>
    </row>
    <row r="6" spans="1:15" ht="27" x14ac:dyDescent="0.25">
      <c r="A6" s="18">
        <v>2</v>
      </c>
      <c r="B6" s="22" t="s">
        <v>36</v>
      </c>
      <c r="C6" s="16"/>
      <c r="D6" s="18" t="s">
        <v>8</v>
      </c>
      <c r="E6" s="23">
        <v>8</v>
      </c>
      <c r="F6" s="60"/>
      <c r="G6" s="25">
        <f t="shared" ref="G6:G20" si="0">E6*F6</f>
        <v>0</v>
      </c>
      <c r="H6" s="27"/>
      <c r="I6" s="25">
        <f t="shared" ref="I6:I20" si="1">F6+H6*F6</f>
        <v>0</v>
      </c>
      <c r="J6" s="25">
        <f t="shared" ref="J6:J20" si="2">G6+H6*G6</f>
        <v>0</v>
      </c>
      <c r="K6" s="25">
        <f t="shared" ref="K6:K20" si="3">G6*50%</f>
        <v>0</v>
      </c>
      <c r="L6" s="25">
        <f t="shared" ref="L6:L20" si="4">J6*50%</f>
        <v>0</v>
      </c>
      <c r="M6" s="25">
        <f t="shared" ref="M6:M20" si="5">G6+K6</f>
        <v>0</v>
      </c>
      <c r="N6" s="26">
        <f t="shared" ref="N6:N20" si="6">J6+L6</f>
        <v>0</v>
      </c>
      <c r="O6" s="5"/>
    </row>
    <row r="7" spans="1:15" ht="27" x14ac:dyDescent="0.25">
      <c r="A7" s="18">
        <v>3</v>
      </c>
      <c r="B7" s="22" t="s">
        <v>20</v>
      </c>
      <c r="C7" s="16"/>
      <c r="D7" s="18" t="s">
        <v>8</v>
      </c>
      <c r="E7" s="23">
        <v>110</v>
      </c>
      <c r="F7" s="60"/>
      <c r="G7" s="25">
        <f t="shared" si="0"/>
        <v>0</v>
      </c>
      <c r="H7" s="27"/>
      <c r="I7" s="25">
        <f t="shared" si="1"/>
        <v>0</v>
      </c>
      <c r="J7" s="25">
        <f t="shared" si="2"/>
        <v>0</v>
      </c>
      <c r="K7" s="25">
        <f t="shared" si="3"/>
        <v>0</v>
      </c>
      <c r="L7" s="25">
        <f t="shared" si="4"/>
        <v>0</v>
      </c>
      <c r="M7" s="25">
        <f t="shared" si="5"/>
        <v>0</v>
      </c>
      <c r="N7" s="26">
        <f t="shared" si="6"/>
        <v>0</v>
      </c>
      <c r="O7" s="5"/>
    </row>
    <row r="8" spans="1:15" ht="27" x14ac:dyDescent="0.25">
      <c r="A8" s="18">
        <v>4</v>
      </c>
      <c r="B8" s="22" t="s">
        <v>21</v>
      </c>
      <c r="C8" s="32"/>
      <c r="D8" s="18" t="s">
        <v>8</v>
      </c>
      <c r="E8" s="39">
        <v>150</v>
      </c>
      <c r="F8" s="61"/>
      <c r="G8" s="25">
        <f t="shared" si="0"/>
        <v>0</v>
      </c>
      <c r="H8" s="27"/>
      <c r="I8" s="25">
        <f t="shared" si="1"/>
        <v>0</v>
      </c>
      <c r="J8" s="25">
        <f t="shared" si="2"/>
        <v>0</v>
      </c>
      <c r="K8" s="25">
        <f t="shared" si="3"/>
        <v>0</v>
      </c>
      <c r="L8" s="25">
        <f t="shared" si="4"/>
        <v>0</v>
      </c>
      <c r="M8" s="25">
        <f t="shared" si="5"/>
        <v>0</v>
      </c>
      <c r="N8" s="26">
        <f t="shared" si="6"/>
        <v>0</v>
      </c>
      <c r="O8" s="5"/>
    </row>
    <row r="9" spans="1:15" ht="30" x14ac:dyDescent="0.25">
      <c r="A9" s="18">
        <v>5</v>
      </c>
      <c r="B9" s="33" t="s">
        <v>23</v>
      </c>
      <c r="C9" s="32"/>
      <c r="D9" s="18" t="s">
        <v>8</v>
      </c>
      <c r="E9" s="40">
        <v>60</v>
      </c>
      <c r="F9" s="62"/>
      <c r="G9" s="25">
        <f t="shared" si="0"/>
        <v>0</v>
      </c>
      <c r="H9" s="27"/>
      <c r="I9" s="25">
        <f t="shared" si="1"/>
        <v>0</v>
      </c>
      <c r="J9" s="25">
        <f t="shared" si="2"/>
        <v>0</v>
      </c>
      <c r="K9" s="25">
        <f t="shared" si="3"/>
        <v>0</v>
      </c>
      <c r="L9" s="25">
        <f t="shared" si="4"/>
        <v>0</v>
      </c>
      <c r="M9" s="25">
        <f t="shared" si="5"/>
        <v>0</v>
      </c>
      <c r="N9" s="26">
        <f t="shared" si="6"/>
        <v>0</v>
      </c>
      <c r="O9" s="5"/>
    </row>
    <row r="10" spans="1:15" ht="30" x14ac:dyDescent="0.25">
      <c r="A10" s="18">
        <v>6</v>
      </c>
      <c r="B10" s="33" t="s">
        <v>24</v>
      </c>
      <c r="C10" s="32"/>
      <c r="D10" s="18" t="s">
        <v>8</v>
      </c>
      <c r="E10" s="39">
        <v>70</v>
      </c>
      <c r="F10" s="62"/>
      <c r="G10" s="25">
        <f t="shared" si="0"/>
        <v>0</v>
      </c>
      <c r="H10" s="27"/>
      <c r="I10" s="25">
        <f t="shared" si="1"/>
        <v>0</v>
      </c>
      <c r="J10" s="25">
        <f t="shared" si="2"/>
        <v>0</v>
      </c>
      <c r="K10" s="25">
        <f t="shared" si="3"/>
        <v>0</v>
      </c>
      <c r="L10" s="25">
        <f t="shared" si="4"/>
        <v>0</v>
      </c>
      <c r="M10" s="25">
        <f t="shared" si="5"/>
        <v>0</v>
      </c>
      <c r="N10" s="26">
        <f t="shared" si="6"/>
        <v>0</v>
      </c>
      <c r="O10" s="5"/>
    </row>
    <row r="11" spans="1:15" ht="30" x14ac:dyDescent="0.25">
      <c r="A11" s="18">
        <v>7</v>
      </c>
      <c r="B11" s="33" t="s">
        <v>25</v>
      </c>
      <c r="C11" s="32"/>
      <c r="D11" s="18" t="s">
        <v>8</v>
      </c>
      <c r="E11" s="39">
        <v>55</v>
      </c>
      <c r="F11" s="62"/>
      <c r="G11" s="25">
        <f t="shared" si="0"/>
        <v>0</v>
      </c>
      <c r="H11" s="27"/>
      <c r="I11" s="25">
        <f t="shared" si="1"/>
        <v>0</v>
      </c>
      <c r="J11" s="25">
        <f t="shared" si="2"/>
        <v>0</v>
      </c>
      <c r="K11" s="25">
        <f t="shared" si="3"/>
        <v>0</v>
      </c>
      <c r="L11" s="25">
        <f t="shared" si="4"/>
        <v>0</v>
      </c>
      <c r="M11" s="25">
        <f t="shared" si="5"/>
        <v>0</v>
      </c>
      <c r="N11" s="26">
        <f t="shared" si="6"/>
        <v>0</v>
      </c>
      <c r="O11" s="5"/>
    </row>
    <row r="12" spans="1:15" ht="30" x14ac:dyDescent="0.25">
      <c r="A12" s="18">
        <v>8</v>
      </c>
      <c r="B12" s="33" t="s">
        <v>26</v>
      </c>
      <c r="C12" s="31"/>
      <c r="D12" s="18" t="s">
        <v>8</v>
      </c>
      <c r="E12" s="41">
        <v>340</v>
      </c>
      <c r="F12" s="63"/>
      <c r="G12" s="25">
        <f t="shared" si="0"/>
        <v>0</v>
      </c>
      <c r="H12" s="27"/>
      <c r="I12" s="25">
        <f t="shared" si="1"/>
        <v>0</v>
      </c>
      <c r="J12" s="25">
        <f t="shared" si="2"/>
        <v>0</v>
      </c>
      <c r="K12" s="25">
        <f t="shared" si="3"/>
        <v>0</v>
      </c>
      <c r="L12" s="25">
        <f t="shared" si="4"/>
        <v>0</v>
      </c>
      <c r="M12" s="25">
        <f t="shared" si="5"/>
        <v>0</v>
      </c>
      <c r="N12" s="26">
        <f t="shared" si="6"/>
        <v>0</v>
      </c>
    </row>
    <row r="13" spans="1:15" ht="30" x14ac:dyDescent="0.25">
      <c r="A13" s="18">
        <v>9</v>
      </c>
      <c r="B13" s="33" t="s">
        <v>27</v>
      </c>
      <c r="C13" s="31"/>
      <c r="D13" s="18" t="s">
        <v>8</v>
      </c>
      <c r="E13" s="41">
        <v>150</v>
      </c>
      <c r="F13" s="63"/>
      <c r="G13" s="25">
        <f t="shared" si="0"/>
        <v>0</v>
      </c>
      <c r="H13" s="27"/>
      <c r="I13" s="25">
        <f t="shared" si="1"/>
        <v>0</v>
      </c>
      <c r="J13" s="25">
        <f t="shared" si="2"/>
        <v>0</v>
      </c>
      <c r="K13" s="25">
        <f t="shared" si="3"/>
        <v>0</v>
      </c>
      <c r="L13" s="25">
        <f t="shared" si="4"/>
        <v>0</v>
      </c>
      <c r="M13" s="25">
        <f t="shared" si="5"/>
        <v>0</v>
      </c>
      <c r="N13" s="26">
        <f t="shared" si="6"/>
        <v>0</v>
      </c>
    </row>
    <row r="14" spans="1:15" ht="30" x14ac:dyDescent="0.25">
      <c r="A14" s="18">
        <v>10</v>
      </c>
      <c r="B14" s="33" t="s">
        <v>29</v>
      </c>
      <c r="C14" s="31"/>
      <c r="D14" s="18" t="s">
        <v>8</v>
      </c>
      <c r="E14" s="41">
        <v>20</v>
      </c>
      <c r="F14" s="63"/>
      <c r="G14" s="25">
        <f t="shared" si="0"/>
        <v>0</v>
      </c>
      <c r="H14" s="27"/>
      <c r="I14" s="25">
        <f t="shared" si="1"/>
        <v>0</v>
      </c>
      <c r="J14" s="25">
        <f t="shared" si="2"/>
        <v>0</v>
      </c>
      <c r="K14" s="25">
        <f t="shared" si="3"/>
        <v>0</v>
      </c>
      <c r="L14" s="25">
        <f t="shared" si="4"/>
        <v>0</v>
      </c>
      <c r="M14" s="25">
        <f t="shared" si="5"/>
        <v>0</v>
      </c>
      <c r="N14" s="26">
        <f t="shared" si="6"/>
        <v>0</v>
      </c>
    </row>
    <row r="15" spans="1:15" ht="30" x14ac:dyDescent="0.25">
      <c r="A15" s="18">
        <v>11</v>
      </c>
      <c r="B15" s="33" t="s">
        <v>30</v>
      </c>
      <c r="C15" s="31"/>
      <c r="D15" s="18" t="s">
        <v>8</v>
      </c>
      <c r="E15" s="41">
        <v>145</v>
      </c>
      <c r="F15" s="63"/>
      <c r="G15" s="25">
        <f t="shared" si="0"/>
        <v>0</v>
      </c>
      <c r="H15" s="27"/>
      <c r="I15" s="25">
        <f t="shared" si="1"/>
        <v>0</v>
      </c>
      <c r="J15" s="25">
        <f t="shared" si="2"/>
        <v>0</v>
      </c>
      <c r="K15" s="25">
        <f t="shared" si="3"/>
        <v>0</v>
      </c>
      <c r="L15" s="25">
        <f t="shared" si="4"/>
        <v>0</v>
      </c>
      <c r="M15" s="25">
        <f t="shared" si="5"/>
        <v>0</v>
      </c>
      <c r="N15" s="26">
        <f t="shared" si="6"/>
        <v>0</v>
      </c>
    </row>
    <row r="16" spans="1:15" ht="30" x14ac:dyDescent="0.25">
      <c r="A16" s="18">
        <v>12</v>
      </c>
      <c r="B16" s="33" t="s">
        <v>31</v>
      </c>
      <c r="C16" s="31"/>
      <c r="D16" s="18" t="s">
        <v>8</v>
      </c>
      <c r="E16" s="41">
        <v>950</v>
      </c>
      <c r="F16" s="63"/>
      <c r="G16" s="25">
        <f t="shared" si="0"/>
        <v>0</v>
      </c>
      <c r="H16" s="27"/>
      <c r="I16" s="25">
        <f t="shared" si="1"/>
        <v>0</v>
      </c>
      <c r="J16" s="25">
        <f t="shared" si="2"/>
        <v>0</v>
      </c>
      <c r="K16" s="25">
        <f t="shared" si="3"/>
        <v>0</v>
      </c>
      <c r="L16" s="25">
        <f t="shared" si="4"/>
        <v>0</v>
      </c>
      <c r="M16" s="25">
        <f t="shared" si="5"/>
        <v>0</v>
      </c>
      <c r="N16" s="26">
        <f t="shared" si="6"/>
        <v>0</v>
      </c>
    </row>
    <row r="17" spans="1:14" ht="30" x14ac:dyDescent="0.25">
      <c r="A17" s="18">
        <v>13</v>
      </c>
      <c r="B17" s="33" t="s">
        <v>32</v>
      </c>
      <c r="C17" s="31"/>
      <c r="D17" s="18" t="s">
        <v>8</v>
      </c>
      <c r="E17" s="41">
        <v>50</v>
      </c>
      <c r="F17" s="63"/>
      <c r="G17" s="25">
        <f t="shared" si="0"/>
        <v>0</v>
      </c>
      <c r="H17" s="27"/>
      <c r="I17" s="25">
        <f t="shared" si="1"/>
        <v>0</v>
      </c>
      <c r="J17" s="25">
        <f t="shared" si="2"/>
        <v>0</v>
      </c>
      <c r="K17" s="25">
        <f t="shared" si="3"/>
        <v>0</v>
      </c>
      <c r="L17" s="25">
        <f t="shared" si="4"/>
        <v>0</v>
      </c>
      <c r="M17" s="25">
        <f t="shared" si="5"/>
        <v>0</v>
      </c>
      <c r="N17" s="26">
        <f t="shared" si="6"/>
        <v>0</v>
      </c>
    </row>
    <row r="18" spans="1:14" ht="30" x14ac:dyDescent="0.25">
      <c r="A18" s="18">
        <v>14</v>
      </c>
      <c r="B18" s="33" t="s">
        <v>33</v>
      </c>
      <c r="C18" s="31"/>
      <c r="D18" s="18" t="s">
        <v>8</v>
      </c>
      <c r="E18" s="41">
        <v>20</v>
      </c>
      <c r="F18" s="63"/>
      <c r="G18" s="25">
        <f t="shared" si="0"/>
        <v>0</v>
      </c>
      <c r="H18" s="27"/>
      <c r="I18" s="25">
        <f t="shared" si="1"/>
        <v>0</v>
      </c>
      <c r="J18" s="25">
        <f t="shared" si="2"/>
        <v>0</v>
      </c>
      <c r="K18" s="25">
        <f t="shared" si="3"/>
        <v>0</v>
      </c>
      <c r="L18" s="25">
        <f t="shared" si="4"/>
        <v>0</v>
      </c>
      <c r="M18" s="25">
        <f t="shared" si="5"/>
        <v>0</v>
      </c>
      <c r="N18" s="26">
        <f t="shared" si="6"/>
        <v>0</v>
      </c>
    </row>
    <row r="19" spans="1:14" ht="30" x14ac:dyDescent="0.25">
      <c r="A19" s="18">
        <v>15</v>
      </c>
      <c r="B19" s="33" t="s">
        <v>34</v>
      </c>
      <c r="C19" s="31"/>
      <c r="D19" s="18" t="s">
        <v>8</v>
      </c>
      <c r="E19" s="41">
        <v>15</v>
      </c>
      <c r="F19" s="63"/>
      <c r="G19" s="25">
        <f t="shared" si="0"/>
        <v>0</v>
      </c>
      <c r="H19" s="27"/>
      <c r="I19" s="25">
        <f t="shared" si="1"/>
        <v>0</v>
      </c>
      <c r="J19" s="25">
        <f t="shared" si="2"/>
        <v>0</v>
      </c>
      <c r="K19" s="25">
        <f t="shared" si="3"/>
        <v>0</v>
      </c>
      <c r="L19" s="25">
        <f t="shared" si="4"/>
        <v>0</v>
      </c>
      <c r="M19" s="25">
        <f t="shared" si="5"/>
        <v>0</v>
      </c>
      <c r="N19" s="26">
        <f t="shared" si="6"/>
        <v>0</v>
      </c>
    </row>
    <row r="20" spans="1:14" ht="45" x14ac:dyDescent="0.25">
      <c r="A20" s="18">
        <v>16</v>
      </c>
      <c r="B20" s="33" t="s">
        <v>35</v>
      </c>
      <c r="C20" s="31"/>
      <c r="D20" s="18" t="s">
        <v>8</v>
      </c>
      <c r="E20" s="41">
        <v>3</v>
      </c>
      <c r="F20" s="63"/>
      <c r="G20" s="25">
        <f t="shared" si="0"/>
        <v>0</v>
      </c>
      <c r="H20" s="27"/>
      <c r="I20" s="25">
        <f t="shared" si="1"/>
        <v>0</v>
      </c>
      <c r="J20" s="25">
        <f t="shared" si="2"/>
        <v>0</v>
      </c>
      <c r="K20" s="25">
        <f t="shared" si="3"/>
        <v>0</v>
      </c>
      <c r="L20" s="25">
        <f t="shared" si="4"/>
        <v>0</v>
      </c>
      <c r="M20" s="25">
        <f t="shared" si="5"/>
        <v>0</v>
      </c>
      <c r="N20" s="26">
        <f t="shared" si="6"/>
        <v>0</v>
      </c>
    </row>
    <row r="21" spans="1:14" x14ac:dyDescent="0.25">
      <c r="A21" s="18"/>
      <c r="B21" s="37"/>
      <c r="C21" s="31"/>
      <c r="D21" s="31"/>
      <c r="E21" s="41"/>
      <c r="F21" s="31"/>
      <c r="G21" s="64">
        <f>SUM(G5:G20)</f>
        <v>0</v>
      </c>
      <c r="H21" s="31"/>
      <c r="I21" s="31"/>
      <c r="J21" s="64">
        <f>SUM(J5:J20)</f>
        <v>0</v>
      </c>
      <c r="K21" s="64">
        <f>SUM(K5:K20)</f>
        <v>0</v>
      </c>
      <c r="L21" s="64">
        <f>SUM(L5:L20)</f>
        <v>0</v>
      </c>
      <c r="M21" s="64">
        <f>SUM(M5:M20)</f>
        <v>0</v>
      </c>
      <c r="N21" s="64">
        <f>SUM(N5:N20)</f>
        <v>0</v>
      </c>
    </row>
    <row r="22" spans="1:14" x14ac:dyDescent="0.25">
      <c r="C22" s="1" t="s">
        <v>28</v>
      </c>
    </row>
    <row r="23" spans="1:14" x14ac:dyDescent="0.25">
      <c r="B23" s="35" t="s">
        <v>22</v>
      </c>
    </row>
    <row r="24" spans="1:14" s="36" customFormat="1" ht="44.45" customHeight="1" x14ac:dyDescent="0.25">
      <c r="B24" s="126" t="s">
        <v>37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</row>
    <row r="25" spans="1:14" s="36" customFormat="1" x14ac:dyDescent="0.25">
      <c r="B25" s="126" t="s">
        <v>38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</row>
    <row r="26" spans="1:14" s="36" customFormat="1" ht="44.45" customHeight="1" x14ac:dyDescent="0.25">
      <c r="B26" s="126" t="s">
        <v>40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</row>
    <row r="27" spans="1:14" s="36" customFormat="1" x14ac:dyDescent="0.25">
      <c r="B27" s="126" t="s">
        <v>39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</row>
    <row r="28" spans="1:14" s="36" customFormat="1" ht="44.45" customHeight="1" x14ac:dyDescent="0.25">
      <c r="B28" s="126" t="s">
        <v>41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</row>
    <row r="29" spans="1:14" s="36" customFormat="1" x14ac:dyDescent="0.25">
      <c r="B29" s="126" t="s">
        <v>42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</row>
    <row r="30" spans="1:14" s="36" customFormat="1" ht="44.45" customHeight="1" x14ac:dyDescent="0.25">
      <c r="B30" s="126" t="s">
        <v>43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</row>
    <row r="31" spans="1:14" s="36" customFormat="1" x14ac:dyDescent="0.25">
      <c r="B31" s="126" t="s">
        <v>44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</row>
    <row r="32" spans="1:14" s="36" customFormat="1" ht="44.45" customHeight="1" x14ac:dyDescent="0.25">
      <c r="B32" s="126" t="s">
        <v>45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</row>
    <row r="33" spans="2:14" s="36" customFormat="1" ht="44.45" customHeight="1" x14ac:dyDescent="0.25">
      <c r="B33" s="126" t="s">
        <v>46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</row>
    <row r="34" spans="2:14" s="36" customFormat="1" ht="44.45" customHeight="1" x14ac:dyDescent="0.25">
      <c r="B34" s="126" t="s">
        <v>48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</row>
    <row r="35" spans="2:14" s="36" customFormat="1" ht="27" customHeight="1" x14ac:dyDescent="0.25">
      <c r="B35" s="126" t="s">
        <v>47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</row>
    <row r="38" spans="2:14" x14ac:dyDescent="0.25">
      <c r="B38" s="35" t="s">
        <v>71</v>
      </c>
    </row>
    <row r="39" spans="2:14" ht="14.45" customHeight="1" x14ac:dyDescent="0.25">
      <c r="B39" s="127" t="s">
        <v>73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</row>
    <row r="40" spans="2:14" ht="36.75" customHeight="1" x14ac:dyDescent="0.25">
      <c r="B40" s="126" t="s">
        <v>106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</row>
    <row r="41" spans="2:14" x14ac:dyDescent="0.25">
      <c r="B41" s="126" t="s">
        <v>75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</row>
    <row r="42" spans="2:14" s="13" customFormat="1" ht="13.5" x14ac:dyDescent="0.25">
      <c r="B42" s="13" t="s">
        <v>77</v>
      </c>
      <c r="F42" s="20"/>
    </row>
  </sheetData>
  <mergeCells count="15">
    <mergeCell ref="B24:N24"/>
    <mergeCell ref="B26:N26"/>
    <mergeCell ref="B25:N25"/>
    <mergeCell ref="B27:N27"/>
    <mergeCell ref="B40:N40"/>
    <mergeCell ref="B41:N41"/>
    <mergeCell ref="B28:N28"/>
    <mergeCell ref="B34:N34"/>
    <mergeCell ref="B35:N35"/>
    <mergeCell ref="B39:N39"/>
    <mergeCell ref="B29:N29"/>
    <mergeCell ref="B30:N30"/>
    <mergeCell ref="B31:N31"/>
    <mergeCell ref="B32:N32"/>
    <mergeCell ref="B33:N33"/>
  </mergeCells>
  <pageMargins left="0.25" right="0.25" top="0.75" bottom="0.75" header="0.3" footer="0.3"/>
  <pageSetup paperSize="9"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36BFE-9F91-4EE7-84DA-5381D7C17043}">
  <sheetPr>
    <pageSetUpPr fitToPage="1"/>
  </sheetPr>
  <dimension ref="A1:N11"/>
  <sheetViews>
    <sheetView workbookViewId="0">
      <selection activeCell="B14" sqref="B14"/>
    </sheetView>
  </sheetViews>
  <sheetFormatPr defaultRowHeight="13.5" x14ac:dyDescent="0.25"/>
  <cols>
    <col min="1" max="1" width="9.140625" style="74"/>
    <col min="2" max="3" width="22.140625" style="74" customWidth="1"/>
    <col min="4" max="5" width="9.140625" style="74"/>
    <col min="6" max="6" width="15" style="74" customWidth="1"/>
    <col min="7" max="7" width="17.28515625" style="74" customWidth="1"/>
    <col min="8" max="8" width="15" style="74" customWidth="1"/>
    <col min="9" max="9" width="13" style="74" customWidth="1"/>
    <col min="10" max="10" width="14.7109375" style="74" customWidth="1"/>
    <col min="11" max="11" width="13.42578125" style="74" customWidth="1"/>
    <col min="12" max="12" width="14.140625" style="74" customWidth="1"/>
    <col min="13" max="13" width="14.85546875" style="74" customWidth="1"/>
    <col min="14" max="14" width="19.28515625" style="74" customWidth="1"/>
    <col min="15" max="16384" width="9.140625" style="74"/>
  </cols>
  <sheetData>
    <row r="1" spans="1:14" x14ac:dyDescent="0.25">
      <c r="A1" s="46"/>
      <c r="B1" s="46" t="s">
        <v>99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94.5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81" x14ac:dyDescent="0.25">
      <c r="A5" s="18">
        <v>1</v>
      </c>
      <c r="B5" s="77" t="s">
        <v>97</v>
      </c>
      <c r="C5" s="44"/>
      <c r="D5" s="15" t="s">
        <v>8</v>
      </c>
      <c r="E5" s="6">
        <v>200</v>
      </c>
      <c r="F5" s="28"/>
      <c r="G5" s="69">
        <f>E5*F5</f>
        <v>0</v>
      </c>
      <c r="H5" s="56"/>
      <c r="I5" s="69">
        <f>F5+H5*F5</f>
        <v>0</v>
      </c>
      <c r="J5" s="69">
        <f>G5+I5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x14ac:dyDescent="0.25">
      <c r="A6" s="94"/>
      <c r="B6" s="94" t="s">
        <v>7</v>
      </c>
      <c r="C6" s="94"/>
      <c r="D6" s="94"/>
      <c r="E6" s="94"/>
      <c r="F6" s="84"/>
      <c r="G6" s="84">
        <f>SUM(G5:G5)</f>
        <v>0</v>
      </c>
      <c r="H6" s="95"/>
      <c r="I6" s="84"/>
      <c r="J6" s="84">
        <f>SUM(J5:J5)</f>
        <v>0</v>
      </c>
      <c r="K6" s="84">
        <f t="shared" ref="K6" si="0">G6*30%</f>
        <v>0</v>
      </c>
      <c r="L6" s="84">
        <f t="shared" ref="L6" si="1">J6*30%</f>
        <v>0</v>
      </c>
      <c r="M6" s="84">
        <f t="shared" ref="M6" si="2">G6+K6</f>
        <v>0</v>
      </c>
      <c r="N6" s="84">
        <f t="shared" ref="N6" si="3">J6+L6</f>
        <v>0</v>
      </c>
    </row>
    <row r="7" spans="1:14" x14ac:dyDescent="0.25">
      <c r="A7" s="93"/>
      <c r="B7" s="93"/>
      <c r="C7" s="93"/>
      <c r="D7" s="93"/>
      <c r="E7" s="93"/>
      <c r="F7" s="75"/>
      <c r="G7" s="93"/>
      <c r="H7" s="99"/>
      <c r="I7" s="93"/>
      <c r="J7" s="93"/>
      <c r="K7" s="93"/>
      <c r="L7" s="93"/>
      <c r="M7" s="93"/>
      <c r="N7" s="93"/>
    </row>
    <row r="8" spans="1:14" s="96" customFormat="1" ht="44.45" customHeight="1" x14ac:dyDescent="0.25">
      <c r="B8" s="132" t="s">
        <v>96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4" s="83" customFormat="1" ht="11.25" customHeight="1" x14ac:dyDescent="0.25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ht="39.75" customHeight="1" x14ac:dyDescent="0.25">
      <c r="B10" s="128" t="s">
        <v>148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1" spans="1:14" x14ac:dyDescent="0.25">
      <c r="B11" s="74" t="s">
        <v>139</v>
      </c>
    </row>
  </sheetData>
  <mergeCells count="3">
    <mergeCell ref="B8:N8"/>
    <mergeCell ref="B9:N9"/>
    <mergeCell ref="B10:N10"/>
  </mergeCells>
  <pageMargins left="0.25" right="0.25" top="0.75" bottom="0.75" header="0.3" footer="0.3"/>
  <pageSetup paperSize="9"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7A64-8425-42BB-8460-8BC4C44971AD}">
  <sheetPr>
    <pageSetUpPr fitToPage="1"/>
  </sheetPr>
  <dimension ref="A1:N10"/>
  <sheetViews>
    <sheetView workbookViewId="0">
      <selection activeCell="B5" sqref="B5"/>
    </sheetView>
  </sheetViews>
  <sheetFormatPr defaultRowHeight="13.5" x14ac:dyDescent="0.25"/>
  <cols>
    <col min="1" max="1" width="9.140625" style="74"/>
    <col min="2" max="2" width="28.85546875" style="74" customWidth="1"/>
    <col min="3" max="3" width="24" style="74" customWidth="1"/>
    <col min="4" max="5" width="9.140625" style="74"/>
    <col min="6" max="6" width="18.28515625" style="74" customWidth="1"/>
    <col min="7" max="7" width="23.85546875" style="74" customWidth="1"/>
    <col min="8" max="8" width="9.140625" style="74"/>
    <col min="9" max="9" width="17.28515625" style="74" customWidth="1"/>
    <col min="10" max="10" width="15.42578125" style="74" customWidth="1"/>
    <col min="11" max="11" width="19.140625" style="74" customWidth="1"/>
    <col min="12" max="12" width="15.7109375" style="74" customWidth="1"/>
    <col min="13" max="13" width="20" style="74" customWidth="1"/>
    <col min="14" max="14" width="18" style="74" customWidth="1"/>
    <col min="15" max="16384" width="9.140625" style="74"/>
  </cols>
  <sheetData>
    <row r="1" spans="1:14" x14ac:dyDescent="0.25">
      <c r="A1" s="46"/>
      <c r="B1" s="46" t="s">
        <v>104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81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51" customHeight="1" x14ac:dyDescent="0.25">
      <c r="A5" s="77">
        <v>1</v>
      </c>
      <c r="B5" s="72" t="s">
        <v>100</v>
      </c>
      <c r="C5" s="116"/>
      <c r="D5" s="15" t="s">
        <v>8</v>
      </c>
      <c r="E5" s="21">
        <v>7500</v>
      </c>
      <c r="F5" s="117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ht="48" customHeight="1" x14ac:dyDescent="0.25">
      <c r="A6" s="18">
        <v>2</v>
      </c>
      <c r="B6" s="72" t="s">
        <v>101</v>
      </c>
      <c r="C6" s="44"/>
      <c r="D6" s="15" t="s">
        <v>8</v>
      </c>
      <c r="E6" s="6">
        <v>7300</v>
      </c>
      <c r="F6" s="28"/>
      <c r="G6" s="69">
        <f>E6*F6</f>
        <v>0</v>
      </c>
      <c r="H6" s="56"/>
      <c r="I6" s="69">
        <f>F6+H6*F6</f>
        <v>0</v>
      </c>
      <c r="J6" s="69">
        <f>G6+H6*G6</f>
        <v>0</v>
      </c>
      <c r="K6" s="69">
        <f>G6*50%</f>
        <v>0</v>
      </c>
      <c r="L6" s="69">
        <f>J6*50%</f>
        <v>0</v>
      </c>
      <c r="M6" s="69">
        <f>G6+K6</f>
        <v>0</v>
      </c>
      <c r="N6" s="84">
        <f>J6+L6</f>
        <v>0</v>
      </c>
    </row>
    <row r="7" spans="1:14" x14ac:dyDescent="0.25">
      <c r="A7" s="94"/>
      <c r="B7" s="94" t="s">
        <v>7</v>
      </c>
      <c r="C7" s="94"/>
      <c r="D7" s="94"/>
      <c r="E7" s="94"/>
      <c r="F7" s="84"/>
      <c r="G7" s="84">
        <f>SUM(G6:G6)</f>
        <v>0</v>
      </c>
      <c r="H7" s="95"/>
      <c r="I7" s="84"/>
      <c r="J7" s="84">
        <f>SUM(J6:J6)</f>
        <v>0</v>
      </c>
      <c r="K7" s="84">
        <f t="shared" ref="K7" si="0">G7*30%</f>
        <v>0</v>
      </c>
      <c r="L7" s="84">
        <f t="shared" ref="L7" si="1">J7*30%</f>
        <v>0</v>
      </c>
      <c r="M7" s="84">
        <f t="shared" ref="M7" si="2">G7+K7</f>
        <v>0</v>
      </c>
      <c r="N7" s="84">
        <f t="shared" ref="N7" si="3">J7+L7</f>
        <v>0</v>
      </c>
    </row>
    <row r="8" spans="1:14" x14ac:dyDescent="0.25">
      <c r="A8" s="93"/>
      <c r="B8" s="93"/>
      <c r="C8" s="93"/>
      <c r="D8" s="93"/>
      <c r="E8" s="93"/>
      <c r="F8" s="75"/>
      <c r="G8" s="93"/>
      <c r="H8" s="99"/>
      <c r="I8" s="93"/>
      <c r="J8" s="93"/>
      <c r="K8" s="93"/>
      <c r="L8" s="93"/>
      <c r="M8" s="93"/>
      <c r="N8" s="93"/>
    </row>
    <row r="9" spans="1:14" s="83" customFormat="1" ht="25.5" customHeight="1" x14ac:dyDescent="0.25">
      <c r="B9" s="128" t="s">
        <v>96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x14ac:dyDescent="0.25">
      <c r="A10" s="96"/>
      <c r="B10" s="96"/>
      <c r="C10" s="96"/>
      <c r="D10" s="96"/>
      <c r="E10" s="96"/>
      <c r="F10" s="97"/>
      <c r="G10" s="96"/>
      <c r="H10" s="98"/>
      <c r="I10" s="96"/>
      <c r="J10" s="96"/>
      <c r="K10" s="96"/>
      <c r="L10" s="96"/>
      <c r="M10" s="96"/>
      <c r="N10" s="96"/>
    </row>
  </sheetData>
  <mergeCells count="1">
    <mergeCell ref="B9:N9"/>
  </mergeCells>
  <pageMargins left="0.25" right="0.25" top="0.75" bottom="0.75" header="0.3" footer="0.3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447C-830D-4A2C-AD68-5058C26C030C}">
  <sheetPr>
    <pageSetUpPr fitToPage="1"/>
  </sheetPr>
  <dimension ref="A1:N14"/>
  <sheetViews>
    <sheetView workbookViewId="0">
      <selection activeCell="B1" sqref="B1"/>
    </sheetView>
  </sheetViews>
  <sheetFormatPr defaultRowHeight="13.5" x14ac:dyDescent="0.25"/>
  <cols>
    <col min="1" max="1" width="9.140625" style="74"/>
    <col min="2" max="2" width="22.42578125" style="74" customWidth="1"/>
    <col min="3" max="3" width="17.85546875" style="74" customWidth="1"/>
    <col min="4" max="4" width="9.140625" style="74"/>
    <col min="5" max="5" width="10.5703125" style="74" customWidth="1"/>
    <col min="6" max="6" width="14.42578125" style="74" customWidth="1"/>
    <col min="7" max="7" width="19.140625" style="74" customWidth="1"/>
    <col min="8" max="8" width="9.140625" style="74"/>
    <col min="9" max="9" width="14.7109375" style="74" customWidth="1"/>
    <col min="10" max="10" width="16.7109375" style="74" customWidth="1"/>
    <col min="11" max="12" width="14.5703125" style="74" customWidth="1"/>
    <col min="13" max="13" width="17.42578125" style="74" customWidth="1"/>
    <col min="14" max="14" width="18.42578125" style="74" customWidth="1"/>
    <col min="15" max="16384" width="9.140625" style="74"/>
  </cols>
  <sheetData>
    <row r="1" spans="1:14" x14ac:dyDescent="0.25">
      <c r="A1" s="46"/>
      <c r="B1" s="46" t="s">
        <v>105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81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67.5" x14ac:dyDescent="0.25">
      <c r="A5" s="18">
        <v>1</v>
      </c>
      <c r="B5" s="77" t="s">
        <v>103</v>
      </c>
      <c r="C5" s="44"/>
      <c r="D5" s="15" t="s">
        <v>8</v>
      </c>
      <c r="E5" s="6">
        <v>330</v>
      </c>
      <c r="F5" s="28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x14ac:dyDescent="0.25">
      <c r="A6" s="94"/>
      <c r="B6" s="94" t="s">
        <v>7</v>
      </c>
      <c r="C6" s="94"/>
      <c r="D6" s="94"/>
      <c r="E6" s="94"/>
      <c r="F6" s="84"/>
      <c r="G6" s="84">
        <f>SUM(G5:G5)</f>
        <v>0</v>
      </c>
      <c r="H6" s="95"/>
      <c r="I6" s="84"/>
      <c r="J6" s="84">
        <f>SUM(J5:J5)</f>
        <v>0</v>
      </c>
      <c r="K6" s="84">
        <f t="shared" ref="K6" si="0">G6*30%</f>
        <v>0</v>
      </c>
      <c r="L6" s="84">
        <f t="shared" ref="L6" si="1">J6*30%</f>
        <v>0</v>
      </c>
      <c r="M6" s="84">
        <f t="shared" ref="M6" si="2">G6+K6</f>
        <v>0</v>
      </c>
      <c r="N6" s="84">
        <f t="shared" ref="N6" si="3">J6+L6</f>
        <v>0</v>
      </c>
    </row>
    <row r="7" spans="1:14" x14ac:dyDescent="0.25">
      <c r="A7" s="93"/>
      <c r="B7" s="93"/>
      <c r="C7" s="93"/>
      <c r="D7" s="93"/>
      <c r="E7" s="93"/>
      <c r="F7" s="75"/>
      <c r="G7" s="93"/>
      <c r="H7" s="99"/>
      <c r="I7" s="93"/>
      <c r="J7" s="93"/>
      <c r="K7" s="93"/>
      <c r="L7" s="93"/>
      <c r="M7" s="93"/>
      <c r="N7" s="93"/>
    </row>
    <row r="8" spans="1:14" s="83" customFormat="1" ht="44.45" customHeight="1" x14ac:dyDescent="0.25">
      <c r="B8" s="128" t="s">
        <v>102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B9" s="131" t="s">
        <v>147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B10" s="74" t="s">
        <v>137</v>
      </c>
    </row>
    <row r="11" spans="1:14" x14ac:dyDescent="0.25">
      <c r="A11" s="96"/>
      <c r="B11" s="96"/>
      <c r="C11" s="96"/>
      <c r="D11" s="96"/>
      <c r="E11" s="96"/>
      <c r="F11" s="96"/>
      <c r="G11" s="96"/>
      <c r="H11" s="98"/>
      <c r="I11" s="96"/>
      <c r="J11" s="96"/>
      <c r="K11" s="96"/>
      <c r="L11" s="96"/>
      <c r="M11" s="96"/>
      <c r="N11" s="96"/>
    </row>
    <row r="12" spans="1:14" x14ac:dyDescent="0.25">
      <c r="A12" s="96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x14ac:dyDescent="0.25">
      <c r="A13" s="96"/>
      <c r="B13" s="132"/>
      <c r="C13" s="132"/>
      <c r="D13" s="132"/>
      <c r="E13" s="132"/>
      <c r="F13" s="132"/>
      <c r="G13" s="132"/>
      <c r="H13" s="132"/>
      <c r="I13" s="132"/>
      <c r="J13" s="132"/>
      <c r="K13" s="96"/>
      <c r="L13" s="96"/>
      <c r="M13" s="96"/>
      <c r="N13" s="96"/>
    </row>
    <row r="14" spans="1:14" x14ac:dyDescent="0.25">
      <c r="A14" s="96"/>
      <c r="B14" s="96"/>
      <c r="C14" s="96"/>
      <c r="D14" s="96"/>
      <c r="E14" s="96"/>
      <c r="F14" s="97"/>
      <c r="G14" s="96"/>
      <c r="H14" s="98"/>
      <c r="I14" s="96"/>
      <c r="J14" s="96"/>
      <c r="K14" s="96"/>
      <c r="L14" s="96"/>
      <c r="M14" s="96"/>
      <c r="N14" s="96"/>
    </row>
  </sheetData>
  <mergeCells count="4">
    <mergeCell ref="B8:N8"/>
    <mergeCell ref="B9:N9"/>
    <mergeCell ref="B12:N12"/>
    <mergeCell ref="B13:J13"/>
  </mergeCells>
  <pageMargins left="0.25" right="0.25" top="0.75" bottom="0.75" header="0.3" footer="0.3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C48F-72A1-42A4-881B-2E6CF29866A8}">
  <sheetPr>
    <pageSetUpPr fitToPage="1"/>
  </sheetPr>
  <dimension ref="A1:N14"/>
  <sheetViews>
    <sheetView workbookViewId="0">
      <selection activeCell="B11" sqref="B11"/>
    </sheetView>
  </sheetViews>
  <sheetFormatPr defaultRowHeight="13.5" x14ac:dyDescent="0.25"/>
  <cols>
    <col min="1" max="1" width="9.140625" style="74"/>
    <col min="2" max="2" width="22.42578125" style="74" customWidth="1"/>
    <col min="3" max="3" width="17.85546875" style="74" customWidth="1"/>
    <col min="4" max="4" width="9.140625" style="74"/>
    <col min="5" max="5" width="10.5703125" style="74" customWidth="1"/>
    <col min="6" max="6" width="14.42578125" style="74" customWidth="1"/>
    <col min="7" max="7" width="19.140625" style="74" customWidth="1"/>
    <col min="8" max="8" width="9.140625" style="74"/>
    <col min="9" max="9" width="14.7109375" style="74" customWidth="1"/>
    <col min="10" max="10" width="16.7109375" style="74" customWidth="1"/>
    <col min="11" max="12" width="14.5703125" style="74" customWidth="1"/>
    <col min="13" max="13" width="17.42578125" style="74" customWidth="1"/>
    <col min="14" max="14" width="18.42578125" style="74" customWidth="1"/>
    <col min="15" max="16384" width="9.140625" style="74"/>
  </cols>
  <sheetData>
    <row r="1" spans="1:14" x14ac:dyDescent="0.25">
      <c r="A1" s="46"/>
      <c r="B1" s="46" t="s">
        <v>114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81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67.5" x14ac:dyDescent="0.25">
      <c r="A5" s="18">
        <v>1</v>
      </c>
      <c r="B5" s="77" t="s">
        <v>113</v>
      </c>
      <c r="C5" s="44"/>
      <c r="D5" s="15" t="s">
        <v>8</v>
      </c>
      <c r="E5" s="6">
        <v>2500</v>
      </c>
      <c r="F5" s="28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x14ac:dyDescent="0.25">
      <c r="A6" s="94"/>
      <c r="B6" s="94" t="s">
        <v>7</v>
      </c>
      <c r="C6" s="94"/>
      <c r="D6" s="94"/>
      <c r="E6" s="94"/>
      <c r="F6" s="84"/>
      <c r="G6" s="84">
        <f>SUM(G5:G5)</f>
        <v>0</v>
      </c>
      <c r="H6" s="95"/>
      <c r="I6" s="84"/>
      <c r="J6" s="84">
        <f>SUM(J5:J5)</f>
        <v>0</v>
      </c>
      <c r="K6" s="84">
        <f t="shared" ref="K6" si="0">G6*30%</f>
        <v>0</v>
      </c>
      <c r="L6" s="84">
        <f t="shared" ref="L6" si="1">J6*30%</f>
        <v>0</v>
      </c>
      <c r="M6" s="84">
        <f t="shared" ref="M6" si="2">G6+K6</f>
        <v>0</v>
      </c>
      <c r="N6" s="84">
        <f t="shared" ref="N6" si="3">J6+L6</f>
        <v>0</v>
      </c>
    </row>
    <row r="7" spans="1:14" x14ac:dyDescent="0.25">
      <c r="A7" s="93"/>
      <c r="B7" s="93" t="s">
        <v>22</v>
      </c>
      <c r="C7" s="93"/>
      <c r="D7" s="93"/>
      <c r="E7" s="93"/>
      <c r="F7" s="75"/>
      <c r="G7" s="93"/>
      <c r="H7" s="99"/>
      <c r="I7" s="93"/>
      <c r="J7" s="93"/>
      <c r="K7" s="93"/>
      <c r="L7" s="93"/>
      <c r="M7" s="93"/>
      <c r="N7" s="93"/>
    </row>
    <row r="8" spans="1:14" s="96" customFormat="1" ht="44.45" customHeight="1" x14ac:dyDescent="0.25">
      <c r="B8" s="132" t="s">
        <v>96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4" s="83" customFormat="1" ht="39.75" customHeight="1" x14ac:dyDescent="0.25">
      <c r="B9" s="128" t="s">
        <v>146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x14ac:dyDescent="0.25">
      <c r="B10" s="74" t="s">
        <v>140</v>
      </c>
    </row>
    <row r="11" spans="1:14" x14ac:dyDescent="0.25">
      <c r="A11" s="96"/>
      <c r="B11" s="96" t="s">
        <v>131</v>
      </c>
      <c r="C11" s="96"/>
      <c r="D11" s="96"/>
      <c r="E11" s="96"/>
      <c r="F11" s="96"/>
      <c r="G11" s="96"/>
      <c r="H11" s="98"/>
      <c r="I11" s="96"/>
      <c r="J11" s="96"/>
      <c r="K11" s="96"/>
      <c r="L11" s="96"/>
      <c r="M11" s="96"/>
      <c r="N11" s="96"/>
    </row>
    <row r="12" spans="1:14" x14ac:dyDescent="0.25">
      <c r="A12" s="96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x14ac:dyDescent="0.25">
      <c r="A13" s="96"/>
      <c r="B13" s="132"/>
      <c r="C13" s="132"/>
      <c r="D13" s="132"/>
      <c r="E13" s="132"/>
      <c r="F13" s="132"/>
      <c r="G13" s="132"/>
      <c r="H13" s="132"/>
      <c r="I13" s="132"/>
      <c r="J13" s="132"/>
      <c r="K13" s="96"/>
      <c r="L13" s="96"/>
      <c r="M13" s="96"/>
      <c r="N13" s="96"/>
    </row>
    <row r="14" spans="1:14" x14ac:dyDescent="0.25">
      <c r="A14" s="96"/>
      <c r="B14" s="96"/>
      <c r="C14" s="96"/>
      <c r="D14" s="96"/>
      <c r="E14" s="96"/>
      <c r="F14" s="97"/>
      <c r="G14" s="96"/>
      <c r="H14" s="98"/>
      <c r="I14" s="96"/>
      <c r="J14" s="96"/>
      <c r="K14" s="96"/>
      <c r="L14" s="96"/>
      <c r="M14" s="96"/>
      <c r="N14" s="96"/>
    </row>
  </sheetData>
  <mergeCells count="4">
    <mergeCell ref="B8:N8"/>
    <mergeCell ref="B9:N9"/>
    <mergeCell ref="B12:N12"/>
    <mergeCell ref="B13:J13"/>
  </mergeCells>
  <pageMargins left="0.25" right="0.25" top="0.75" bottom="0.75" header="0.3" footer="0.3"/>
  <pageSetup paperSize="9" scale="6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A6FB-FA33-4B6F-BA99-00DC5B90E47C}">
  <sheetPr>
    <pageSetUpPr fitToPage="1"/>
  </sheetPr>
  <dimension ref="A1:N23"/>
  <sheetViews>
    <sheetView workbookViewId="0">
      <selection activeCell="B11" sqref="B11:N11"/>
    </sheetView>
  </sheetViews>
  <sheetFormatPr defaultRowHeight="13.5" x14ac:dyDescent="0.25"/>
  <cols>
    <col min="1" max="1" width="9.140625" style="74"/>
    <col min="2" max="2" width="22.42578125" style="74" customWidth="1"/>
    <col min="3" max="3" width="17.85546875" style="74" customWidth="1"/>
    <col min="4" max="4" width="9.140625" style="74"/>
    <col min="5" max="5" width="10.5703125" style="74" customWidth="1"/>
    <col min="6" max="6" width="14.42578125" style="74" customWidth="1"/>
    <col min="7" max="7" width="19.140625" style="74" customWidth="1"/>
    <col min="8" max="8" width="9.140625" style="74"/>
    <col min="9" max="9" width="14.7109375" style="74" customWidth="1"/>
    <col min="10" max="10" width="16.7109375" style="74" customWidth="1"/>
    <col min="11" max="12" width="14.5703125" style="74" customWidth="1"/>
    <col min="13" max="13" width="17.42578125" style="74" customWidth="1"/>
    <col min="14" max="14" width="18.42578125" style="74" customWidth="1"/>
    <col min="15" max="16384" width="9.140625" style="74"/>
  </cols>
  <sheetData>
    <row r="1" spans="1:14" x14ac:dyDescent="0.25">
      <c r="A1" s="46"/>
      <c r="B1" s="46" t="s">
        <v>116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81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40.5" x14ac:dyDescent="0.25">
      <c r="A5" s="18">
        <v>1</v>
      </c>
      <c r="B5" s="119" t="s">
        <v>115</v>
      </c>
      <c r="C5" s="44"/>
      <c r="D5" s="15" t="s">
        <v>8</v>
      </c>
      <c r="E5" s="6">
        <v>1600</v>
      </c>
      <c r="F5" s="28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x14ac:dyDescent="0.25">
      <c r="A6" s="94"/>
      <c r="B6" s="94" t="s">
        <v>7</v>
      </c>
      <c r="C6" s="94"/>
      <c r="D6" s="94"/>
      <c r="E6" s="94"/>
      <c r="F6" s="84"/>
      <c r="G6" s="84">
        <f>SUM(G5:G5)</f>
        <v>0</v>
      </c>
      <c r="H6" s="95"/>
      <c r="I6" s="84"/>
      <c r="J6" s="84">
        <f>SUM(J5:J5)</f>
        <v>0</v>
      </c>
      <c r="K6" s="84">
        <f t="shared" ref="K6" si="0">G6*30%</f>
        <v>0</v>
      </c>
      <c r="L6" s="84">
        <f t="shared" ref="L6" si="1">J6*30%</f>
        <v>0</v>
      </c>
      <c r="M6" s="84">
        <f t="shared" ref="M6" si="2">G6+K6</f>
        <v>0</v>
      </c>
      <c r="N6" s="84">
        <f t="shared" ref="N6" si="3">J6+L6</f>
        <v>0</v>
      </c>
    </row>
    <row r="7" spans="1:14" x14ac:dyDescent="0.25">
      <c r="A7" s="93"/>
      <c r="B7" s="93" t="s">
        <v>22</v>
      </c>
      <c r="C7" s="93"/>
      <c r="D7" s="93"/>
      <c r="E7" s="93"/>
      <c r="F7" s="118"/>
      <c r="G7" s="118"/>
      <c r="H7" s="99"/>
      <c r="I7" s="118"/>
      <c r="J7" s="118"/>
      <c r="K7" s="118"/>
      <c r="L7" s="118"/>
      <c r="M7" s="118"/>
      <c r="N7" s="118"/>
    </row>
    <row r="8" spans="1:14" s="96" customFormat="1" ht="44.45" customHeight="1" x14ac:dyDescent="0.25">
      <c r="B8" s="132" t="s">
        <v>96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4" x14ac:dyDescent="0.25">
      <c r="B9" s="131" t="s">
        <v>149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B10" s="74" t="s">
        <v>141</v>
      </c>
    </row>
    <row r="11" spans="1:14" ht="27" customHeight="1" x14ac:dyDescent="0.25">
      <c r="A11" s="96"/>
      <c r="B11" s="132" t="s">
        <v>129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4" x14ac:dyDescent="0.25">
      <c r="A12" s="96"/>
      <c r="B12" s="96" t="s">
        <v>130</v>
      </c>
      <c r="C12" s="96"/>
      <c r="D12" s="96"/>
      <c r="E12" s="96"/>
      <c r="F12" s="96"/>
      <c r="G12" s="96"/>
      <c r="H12" s="98"/>
      <c r="I12" s="96"/>
      <c r="J12" s="96"/>
      <c r="K12" s="96"/>
      <c r="L12" s="96"/>
      <c r="M12" s="96"/>
      <c r="N12" s="96"/>
    </row>
    <row r="13" spans="1:14" x14ac:dyDescent="0.25">
      <c r="A13" s="96"/>
      <c r="B13" s="132"/>
      <c r="C13" s="132"/>
      <c r="D13" s="132"/>
      <c r="E13" s="132"/>
      <c r="F13" s="132"/>
      <c r="G13" s="132"/>
      <c r="H13" s="132"/>
      <c r="I13" s="132"/>
      <c r="J13" s="132"/>
      <c r="K13" s="96"/>
      <c r="L13" s="96"/>
      <c r="M13" s="96"/>
      <c r="N13" s="96"/>
    </row>
    <row r="14" spans="1:14" x14ac:dyDescent="0.25">
      <c r="A14" s="96"/>
      <c r="B14" s="96"/>
      <c r="C14" s="96"/>
      <c r="D14" s="96"/>
      <c r="E14" s="96"/>
      <c r="F14" s="97"/>
      <c r="G14" s="96"/>
      <c r="H14" s="98"/>
      <c r="I14" s="96"/>
      <c r="J14" s="96"/>
      <c r="K14" s="96"/>
      <c r="L14" s="96"/>
      <c r="M14" s="96"/>
      <c r="N14" s="96"/>
    </row>
    <row r="23" spans="7:7" x14ac:dyDescent="0.25">
      <c r="G23" s="74" t="s">
        <v>124</v>
      </c>
    </row>
  </sheetData>
  <mergeCells count="4">
    <mergeCell ref="B9:N9"/>
    <mergeCell ref="B13:J13"/>
    <mergeCell ref="B8:N8"/>
    <mergeCell ref="B11:N11"/>
  </mergeCells>
  <pageMargins left="0.25" right="0.25" top="0.75" bottom="0.75" header="0.3" footer="0.3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3CE4E-2415-4FEA-AAA8-4560FC0D49CF}">
  <sheetPr>
    <pageSetUpPr fitToPage="1"/>
  </sheetPr>
  <dimension ref="A1:N14"/>
  <sheetViews>
    <sheetView workbookViewId="0">
      <selection activeCell="B1" sqref="B1"/>
    </sheetView>
  </sheetViews>
  <sheetFormatPr defaultRowHeight="13.5" x14ac:dyDescent="0.25"/>
  <cols>
    <col min="1" max="1" width="9.140625" style="74"/>
    <col min="2" max="2" width="22.42578125" style="74" customWidth="1"/>
    <col min="3" max="3" width="17.85546875" style="74" customWidth="1"/>
    <col min="4" max="4" width="9.140625" style="74"/>
    <col min="5" max="5" width="10.5703125" style="74" customWidth="1"/>
    <col min="6" max="6" width="14.42578125" style="74" customWidth="1"/>
    <col min="7" max="7" width="19.140625" style="74" customWidth="1"/>
    <col min="8" max="8" width="9.140625" style="74"/>
    <col min="9" max="9" width="14.7109375" style="74" customWidth="1"/>
    <col min="10" max="10" width="16.7109375" style="74" customWidth="1"/>
    <col min="11" max="12" width="14.5703125" style="74" customWidth="1"/>
    <col min="13" max="13" width="17.42578125" style="74" customWidth="1"/>
    <col min="14" max="14" width="18.42578125" style="74" customWidth="1"/>
    <col min="15" max="16384" width="9.140625" style="74"/>
  </cols>
  <sheetData>
    <row r="1" spans="1:14" x14ac:dyDescent="0.25">
      <c r="A1" s="46"/>
      <c r="B1" s="46" t="s">
        <v>118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81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108" x14ac:dyDescent="0.25">
      <c r="A5" s="18">
        <v>1</v>
      </c>
      <c r="B5" s="119" t="s">
        <v>119</v>
      </c>
      <c r="C5" s="44"/>
      <c r="D5" s="15" t="s">
        <v>8</v>
      </c>
      <c r="E5" s="6">
        <v>140</v>
      </c>
      <c r="F5" s="28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x14ac:dyDescent="0.25">
      <c r="A6" s="94"/>
      <c r="B6" s="94" t="s">
        <v>7</v>
      </c>
      <c r="C6" s="94"/>
      <c r="D6" s="94"/>
      <c r="E6" s="94"/>
      <c r="F6" s="84"/>
      <c r="G6" s="84">
        <f>SUM(G5:G5)</f>
        <v>0</v>
      </c>
      <c r="H6" s="95"/>
      <c r="I6" s="84"/>
      <c r="J6" s="84">
        <f>SUM(J5:J5)</f>
        <v>0</v>
      </c>
      <c r="K6" s="84">
        <f t="shared" ref="K6" si="0">G6*30%</f>
        <v>0</v>
      </c>
      <c r="L6" s="84">
        <f t="shared" ref="L6" si="1">J6*30%</f>
        <v>0</v>
      </c>
      <c r="M6" s="84">
        <f t="shared" ref="M6" si="2">G6+K6</f>
        <v>0</v>
      </c>
      <c r="N6" s="84">
        <f t="shared" ref="N6" si="3">J6+L6</f>
        <v>0</v>
      </c>
    </row>
    <row r="7" spans="1:14" x14ac:dyDescent="0.25">
      <c r="A7" s="93"/>
      <c r="B7" s="93" t="s">
        <v>22</v>
      </c>
      <c r="C7" s="93"/>
      <c r="D7" s="93"/>
      <c r="E7" s="93"/>
      <c r="F7" s="118"/>
      <c r="G7" s="118"/>
      <c r="H7" s="99"/>
      <c r="I7" s="118"/>
      <c r="J7" s="118"/>
      <c r="K7" s="118"/>
      <c r="L7" s="118"/>
      <c r="M7" s="118"/>
      <c r="N7" s="118"/>
    </row>
    <row r="8" spans="1:14" s="96" customFormat="1" ht="44.45" customHeight="1" x14ac:dyDescent="0.25">
      <c r="B8" s="132" t="s">
        <v>96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4" x14ac:dyDescent="0.25">
      <c r="B9" s="131" t="s">
        <v>149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B10" s="74" t="s">
        <v>142</v>
      </c>
    </row>
    <row r="11" spans="1:14" x14ac:dyDescent="0.25">
      <c r="A11" s="96"/>
      <c r="B11" s="96" t="s">
        <v>117</v>
      </c>
      <c r="C11" s="96"/>
      <c r="D11" s="96"/>
      <c r="E11" s="96"/>
      <c r="F11" s="96"/>
      <c r="G11" s="96"/>
      <c r="H11" s="98"/>
      <c r="I11" s="96"/>
      <c r="J11" s="96"/>
      <c r="K11" s="96"/>
      <c r="L11" s="96"/>
      <c r="M11" s="96"/>
      <c r="N11" s="96"/>
    </row>
    <row r="12" spans="1:14" x14ac:dyDescent="0.25">
      <c r="A12" s="96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x14ac:dyDescent="0.25">
      <c r="A13" s="96"/>
      <c r="B13" s="132"/>
      <c r="C13" s="132"/>
      <c r="D13" s="132"/>
      <c r="E13" s="132"/>
      <c r="F13" s="132"/>
      <c r="G13" s="132"/>
      <c r="H13" s="132"/>
      <c r="I13" s="132"/>
      <c r="J13" s="132"/>
      <c r="K13" s="96"/>
      <c r="L13" s="96"/>
      <c r="M13" s="96"/>
      <c r="N13" s="96"/>
    </row>
    <row r="14" spans="1:14" x14ac:dyDescent="0.25">
      <c r="A14" s="96"/>
      <c r="B14" s="96"/>
      <c r="C14" s="96"/>
      <c r="D14" s="96"/>
      <c r="E14" s="96"/>
      <c r="F14" s="97"/>
      <c r="G14" s="96"/>
      <c r="H14" s="98"/>
      <c r="I14" s="96"/>
      <c r="J14" s="96"/>
      <c r="K14" s="96"/>
      <c r="L14" s="96"/>
      <c r="M14" s="96"/>
      <c r="N14" s="96"/>
    </row>
  </sheetData>
  <mergeCells count="4">
    <mergeCell ref="B8:N8"/>
    <mergeCell ref="B9:N9"/>
    <mergeCell ref="B12:N12"/>
    <mergeCell ref="B13:J13"/>
  </mergeCells>
  <pageMargins left="0.25" right="0.25" top="0.75" bottom="0.75" header="0.3" footer="0.3"/>
  <pageSetup paperSize="9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43A3-CF93-4CFC-9996-D78818EA878C}">
  <sheetPr>
    <pageSetUpPr fitToPage="1"/>
  </sheetPr>
  <dimension ref="A1:N13"/>
  <sheetViews>
    <sheetView workbookViewId="0">
      <selection activeCell="B1" sqref="B1"/>
    </sheetView>
  </sheetViews>
  <sheetFormatPr defaultRowHeight="13.5" x14ac:dyDescent="0.25"/>
  <cols>
    <col min="1" max="1" width="9.140625" style="74"/>
    <col min="2" max="2" width="22.42578125" style="74" customWidth="1"/>
    <col min="3" max="3" width="17.85546875" style="74" customWidth="1"/>
    <col min="4" max="4" width="9.140625" style="74"/>
    <col min="5" max="5" width="10.5703125" style="74" customWidth="1"/>
    <col min="6" max="6" width="14.42578125" style="74" customWidth="1"/>
    <col min="7" max="7" width="19.140625" style="74" customWidth="1"/>
    <col min="8" max="8" width="9.140625" style="74"/>
    <col min="9" max="9" width="14.7109375" style="74" customWidth="1"/>
    <col min="10" max="10" width="16.7109375" style="74" customWidth="1"/>
    <col min="11" max="12" width="14.5703125" style="74" customWidth="1"/>
    <col min="13" max="13" width="17.42578125" style="74" customWidth="1"/>
    <col min="14" max="14" width="18.42578125" style="74" customWidth="1"/>
    <col min="15" max="16384" width="9.140625" style="74"/>
  </cols>
  <sheetData>
    <row r="1" spans="1:14" x14ac:dyDescent="0.25">
      <c r="A1" s="46"/>
      <c r="B1" s="46" t="s">
        <v>125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81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67.5" x14ac:dyDescent="0.25">
      <c r="A5" s="18">
        <v>1</v>
      </c>
      <c r="B5" s="119" t="s">
        <v>120</v>
      </c>
      <c r="C5" s="44"/>
      <c r="D5" s="15" t="s">
        <v>8</v>
      </c>
      <c r="E5" s="6">
        <v>60</v>
      </c>
      <c r="F5" s="28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x14ac:dyDescent="0.25">
      <c r="A6" s="94"/>
      <c r="B6" s="94" t="s">
        <v>7</v>
      </c>
      <c r="C6" s="94"/>
      <c r="D6" s="94"/>
      <c r="E6" s="94"/>
      <c r="F6" s="84"/>
      <c r="G6" s="84">
        <f>SUM(G5:G5)</f>
        <v>0</v>
      </c>
      <c r="H6" s="95"/>
      <c r="I6" s="84"/>
      <c r="J6" s="84">
        <f>SUM(J5:J5)</f>
        <v>0</v>
      </c>
      <c r="K6" s="84">
        <f t="shared" ref="K6" si="0">G6*30%</f>
        <v>0</v>
      </c>
      <c r="L6" s="84">
        <f t="shared" ref="L6" si="1">J6*30%</f>
        <v>0</v>
      </c>
      <c r="M6" s="84">
        <f t="shared" ref="M6" si="2">G6+K6</f>
        <v>0</v>
      </c>
      <c r="N6" s="84">
        <f t="shared" ref="N6" si="3">J6+L6</f>
        <v>0</v>
      </c>
    </row>
    <row r="7" spans="1:14" x14ac:dyDescent="0.25">
      <c r="A7" s="93"/>
      <c r="B7" s="93" t="s">
        <v>22</v>
      </c>
      <c r="C7" s="93"/>
      <c r="D7" s="93"/>
      <c r="E7" s="93"/>
      <c r="F7" s="118"/>
      <c r="G7" s="118"/>
      <c r="H7" s="99"/>
      <c r="I7" s="118"/>
      <c r="J7" s="118"/>
      <c r="K7" s="118"/>
      <c r="L7" s="118"/>
      <c r="M7" s="118"/>
      <c r="N7" s="118"/>
    </row>
    <row r="8" spans="1:14" s="83" customFormat="1" ht="44.45" customHeight="1" x14ac:dyDescent="0.25">
      <c r="B8" s="128" t="s">
        <v>121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B9" s="131" t="s">
        <v>149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B10" s="74" t="s">
        <v>143</v>
      </c>
    </row>
    <row r="11" spans="1:14" x14ac:dyDescent="0.25">
      <c r="A11" s="96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4" x14ac:dyDescent="0.25">
      <c r="A12" s="96"/>
      <c r="B12" s="132"/>
      <c r="C12" s="132"/>
      <c r="D12" s="132"/>
      <c r="E12" s="132"/>
      <c r="F12" s="132"/>
      <c r="G12" s="132"/>
      <c r="H12" s="132"/>
      <c r="I12" s="132"/>
      <c r="J12" s="132"/>
      <c r="K12" s="96"/>
      <c r="L12" s="96"/>
      <c r="M12" s="96"/>
      <c r="N12" s="96"/>
    </row>
    <row r="13" spans="1:14" x14ac:dyDescent="0.25">
      <c r="A13" s="96"/>
      <c r="B13" s="96"/>
      <c r="C13" s="96"/>
      <c r="D13" s="96"/>
      <c r="E13" s="96"/>
      <c r="F13" s="97"/>
      <c r="G13" s="96"/>
      <c r="H13" s="98"/>
      <c r="I13" s="96"/>
      <c r="J13" s="96"/>
      <c r="K13" s="96"/>
      <c r="L13" s="96"/>
      <c r="M13" s="96"/>
      <c r="N13" s="96"/>
    </row>
  </sheetData>
  <mergeCells count="4">
    <mergeCell ref="B8:N8"/>
    <mergeCell ref="B9:N9"/>
    <mergeCell ref="B11:N11"/>
    <mergeCell ref="B12:J12"/>
  </mergeCells>
  <pageMargins left="0.25" right="0.25" top="0.75" bottom="0.75" header="0.3" footer="0.3"/>
  <pageSetup paperSize="9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5A3B-D3CD-4947-BBAC-2E8134F597A8}">
  <sheetPr>
    <pageSetUpPr fitToPage="1"/>
  </sheetPr>
  <dimension ref="A1:N14"/>
  <sheetViews>
    <sheetView tabSelected="1" workbookViewId="0">
      <selection activeCell="H17" sqref="H17"/>
    </sheetView>
  </sheetViews>
  <sheetFormatPr defaultRowHeight="13.5" x14ac:dyDescent="0.25"/>
  <cols>
    <col min="1" max="1" width="9.140625" style="74"/>
    <col min="2" max="2" width="22.42578125" style="74" customWidth="1"/>
    <col min="3" max="3" width="17.85546875" style="74" customWidth="1"/>
    <col min="4" max="4" width="9.140625" style="74"/>
    <col min="5" max="5" width="10.5703125" style="74" customWidth="1"/>
    <col min="6" max="6" width="14.42578125" style="74" customWidth="1"/>
    <col min="7" max="7" width="19.140625" style="74" customWidth="1"/>
    <col min="8" max="8" width="9.140625" style="74"/>
    <col min="9" max="9" width="14.7109375" style="74" customWidth="1"/>
    <col min="10" max="10" width="16.7109375" style="74" customWidth="1"/>
    <col min="11" max="12" width="14.5703125" style="74" customWidth="1"/>
    <col min="13" max="13" width="17.42578125" style="74" customWidth="1"/>
    <col min="14" max="14" width="18.42578125" style="74" customWidth="1"/>
    <col min="15" max="16384" width="9.140625" style="74"/>
  </cols>
  <sheetData>
    <row r="1" spans="1:14" x14ac:dyDescent="0.25">
      <c r="A1" s="46"/>
      <c r="B1" s="46" t="s">
        <v>126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81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67.5" x14ac:dyDescent="0.25">
      <c r="A5" s="18">
        <v>1</v>
      </c>
      <c r="B5" s="77" t="s">
        <v>122</v>
      </c>
      <c r="C5" s="44"/>
      <c r="D5" s="15" t="s">
        <v>8</v>
      </c>
      <c r="E5" s="6">
        <v>700</v>
      </c>
      <c r="F5" s="28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x14ac:dyDescent="0.25">
      <c r="A6" s="94"/>
      <c r="B6" s="94" t="s">
        <v>7</v>
      </c>
      <c r="C6" s="94"/>
      <c r="D6" s="94"/>
      <c r="E6" s="94"/>
      <c r="F6" s="84"/>
      <c r="G6" s="84">
        <f>SUM(G5:G5)</f>
        <v>0</v>
      </c>
      <c r="H6" s="95"/>
      <c r="I6" s="84"/>
      <c r="J6" s="84">
        <f>SUM(J5:J5)</f>
        <v>0</v>
      </c>
      <c r="K6" s="84">
        <f t="shared" ref="K6" si="0">G6*30%</f>
        <v>0</v>
      </c>
      <c r="L6" s="84">
        <f t="shared" ref="L6" si="1">J6*30%</f>
        <v>0</v>
      </c>
      <c r="M6" s="84">
        <f t="shared" ref="M6" si="2">G6+K6</f>
        <v>0</v>
      </c>
      <c r="N6" s="84">
        <f t="shared" ref="N6" si="3">J6+L6</f>
        <v>0</v>
      </c>
    </row>
    <row r="7" spans="1:14" x14ac:dyDescent="0.25">
      <c r="A7" s="93"/>
      <c r="B7" s="93" t="s">
        <v>22</v>
      </c>
      <c r="C7" s="93"/>
      <c r="D7" s="93"/>
      <c r="E7" s="93"/>
      <c r="F7" s="75"/>
      <c r="G7" s="93"/>
      <c r="H7" s="99"/>
      <c r="I7" s="93"/>
      <c r="J7" s="93"/>
      <c r="K7" s="93"/>
      <c r="L7" s="93"/>
      <c r="M7" s="93"/>
      <c r="N7" s="93"/>
    </row>
    <row r="8" spans="1:14" s="83" customFormat="1" ht="44.45" customHeight="1" x14ac:dyDescent="0.25">
      <c r="B8" s="128" t="s">
        <v>123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s="83" customFormat="1" ht="24.75" customHeight="1" x14ac:dyDescent="0.25">
      <c r="B9" s="128" t="s">
        <v>145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x14ac:dyDescent="0.25">
      <c r="B10" s="74" t="s">
        <v>144</v>
      </c>
    </row>
    <row r="11" spans="1:14" x14ac:dyDescent="0.25">
      <c r="A11" s="96"/>
      <c r="B11" s="96"/>
      <c r="C11" s="96"/>
      <c r="D11" s="96"/>
      <c r="E11" s="96"/>
      <c r="F11" s="96"/>
      <c r="G11" s="96"/>
      <c r="H11" s="98"/>
      <c r="I11" s="96"/>
      <c r="J11" s="96"/>
      <c r="K11" s="96"/>
      <c r="L11" s="96"/>
      <c r="M11" s="96"/>
      <c r="N11" s="96"/>
    </row>
    <row r="12" spans="1:14" x14ac:dyDescent="0.25">
      <c r="A12" s="96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x14ac:dyDescent="0.25">
      <c r="A13" s="96"/>
      <c r="B13" s="132"/>
      <c r="C13" s="132"/>
      <c r="D13" s="132"/>
      <c r="E13" s="132"/>
      <c r="F13" s="132"/>
      <c r="G13" s="132"/>
      <c r="H13" s="132"/>
      <c r="I13" s="132"/>
      <c r="J13" s="132"/>
      <c r="K13" s="96"/>
      <c r="L13" s="96"/>
      <c r="M13" s="96"/>
      <c r="N13" s="96"/>
    </row>
    <row r="14" spans="1:14" x14ac:dyDescent="0.25">
      <c r="A14" s="96"/>
      <c r="B14" s="96"/>
      <c r="C14" s="96"/>
      <c r="D14" s="96"/>
      <c r="E14" s="96"/>
      <c r="F14" s="97"/>
      <c r="G14" s="96"/>
      <c r="H14" s="98"/>
      <c r="I14" s="96"/>
      <c r="J14" s="96"/>
      <c r="K14" s="96"/>
      <c r="L14" s="96"/>
      <c r="M14" s="96"/>
      <c r="N14" s="96"/>
    </row>
  </sheetData>
  <mergeCells count="4">
    <mergeCell ref="B8:N8"/>
    <mergeCell ref="B9:N9"/>
    <mergeCell ref="B12:N12"/>
    <mergeCell ref="B13:J13"/>
  </mergeCells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topLeftCell="A10" zoomScale="80" zoomScaleNormal="80" workbookViewId="0">
      <selection activeCell="F26" sqref="F26"/>
    </sheetView>
  </sheetViews>
  <sheetFormatPr defaultColWidth="23.42578125" defaultRowHeight="13.5" x14ac:dyDescent="0.25"/>
  <cols>
    <col min="1" max="1" width="6.42578125" style="74" customWidth="1"/>
    <col min="2" max="2" width="60.28515625" style="74" customWidth="1"/>
    <col min="3" max="3" width="23.42578125" style="74"/>
    <col min="4" max="4" width="10.28515625" style="74" customWidth="1"/>
    <col min="5" max="5" width="12.42578125" style="74" customWidth="1"/>
    <col min="6" max="7" width="23.42578125" style="74"/>
    <col min="8" max="8" width="10.140625" style="74" customWidth="1"/>
    <col min="9" max="9" width="18.140625" style="74" customWidth="1"/>
    <col min="10" max="16384" width="23.42578125" style="74"/>
  </cols>
  <sheetData>
    <row r="1" spans="1:15" x14ac:dyDescent="0.25">
      <c r="A1" s="8"/>
      <c r="B1" s="8" t="s">
        <v>50</v>
      </c>
      <c r="C1" s="9"/>
      <c r="D1" s="10"/>
      <c r="E1" s="8"/>
      <c r="F1" s="12"/>
      <c r="G1" s="12"/>
      <c r="H1" s="10"/>
      <c r="I1" s="12"/>
      <c r="J1" s="12"/>
      <c r="K1" s="8"/>
      <c r="L1" s="8"/>
      <c r="M1" s="8"/>
      <c r="N1" s="8"/>
      <c r="O1" s="8"/>
    </row>
    <row r="2" spans="1:15" x14ac:dyDescent="0.25">
      <c r="A2" s="8"/>
      <c r="B2" s="8"/>
      <c r="C2" s="7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78" t="s">
        <v>13</v>
      </c>
      <c r="I3" s="78" t="s">
        <v>14</v>
      </c>
      <c r="J3" s="14" t="s">
        <v>15</v>
      </c>
      <c r="K3" s="77">
        <v>11</v>
      </c>
      <c r="L3" s="79">
        <v>12</v>
      </c>
      <c r="M3" s="79">
        <v>13</v>
      </c>
      <c r="N3" s="79">
        <v>14</v>
      </c>
      <c r="O3" s="8"/>
    </row>
    <row r="4" spans="1:15" ht="72.75" customHeight="1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77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  <c r="O4" s="8"/>
    </row>
    <row r="5" spans="1:15" ht="27" x14ac:dyDescent="0.25">
      <c r="A5" s="18">
        <v>1</v>
      </c>
      <c r="B5" s="73" t="s">
        <v>51</v>
      </c>
      <c r="C5" s="16"/>
      <c r="D5" s="18" t="s">
        <v>8</v>
      </c>
      <c r="E5" s="23">
        <v>40</v>
      </c>
      <c r="F5" s="24"/>
      <c r="G5" s="14">
        <f>E5*F5</f>
        <v>0</v>
      </c>
      <c r="H5" s="19"/>
      <c r="I5" s="14">
        <f>F5+H5*F5</f>
        <v>0</v>
      </c>
      <c r="J5" s="14">
        <f>G5+H5*G5</f>
        <v>0</v>
      </c>
      <c r="K5" s="14">
        <f>G5*50%</f>
        <v>0</v>
      </c>
      <c r="L5" s="14">
        <f>J5*50%</f>
        <v>0</v>
      </c>
      <c r="M5" s="14">
        <f>G5+K5</f>
        <v>0</v>
      </c>
      <c r="N5" s="81">
        <f>J5+L5</f>
        <v>0</v>
      </c>
      <c r="O5" s="8"/>
    </row>
    <row r="6" spans="1:15" ht="27" x14ac:dyDescent="0.25">
      <c r="A6" s="18">
        <v>2</v>
      </c>
      <c r="B6" s="73" t="s">
        <v>52</v>
      </c>
      <c r="C6" s="16"/>
      <c r="D6" s="18" t="s">
        <v>8</v>
      </c>
      <c r="E6" s="23">
        <v>450</v>
      </c>
      <c r="F6" s="24"/>
      <c r="G6" s="14">
        <f t="shared" ref="G6:G12" si="0">E6*F6</f>
        <v>0</v>
      </c>
      <c r="H6" s="19"/>
      <c r="I6" s="14">
        <f t="shared" ref="I6:I12" si="1">F6+H6*F6</f>
        <v>0</v>
      </c>
      <c r="J6" s="14">
        <f t="shared" ref="J6:J12" si="2">G6+H6*G6</f>
        <v>0</v>
      </c>
      <c r="K6" s="14">
        <f t="shared" ref="K6:K12" si="3">G6*50%</f>
        <v>0</v>
      </c>
      <c r="L6" s="14">
        <f t="shared" ref="L6:L12" si="4">J6*50%</f>
        <v>0</v>
      </c>
      <c r="M6" s="14">
        <f t="shared" ref="M6:M13" si="5">G6+K6</f>
        <v>0</v>
      </c>
      <c r="N6" s="81">
        <f t="shared" ref="N6:N13" si="6">J6+L6</f>
        <v>0</v>
      </c>
      <c r="O6" s="8"/>
    </row>
    <row r="7" spans="1:15" x14ac:dyDescent="0.25">
      <c r="A7" s="18">
        <v>3</v>
      </c>
      <c r="B7" s="73" t="s">
        <v>53</v>
      </c>
      <c r="C7" s="16"/>
      <c r="D7" s="18" t="s">
        <v>8</v>
      </c>
      <c r="E7" s="23">
        <v>40</v>
      </c>
      <c r="F7" s="24"/>
      <c r="G7" s="14">
        <f t="shared" si="0"/>
        <v>0</v>
      </c>
      <c r="H7" s="19"/>
      <c r="I7" s="14">
        <f t="shared" si="1"/>
        <v>0</v>
      </c>
      <c r="J7" s="14">
        <f t="shared" si="2"/>
        <v>0</v>
      </c>
      <c r="K7" s="14">
        <f t="shared" si="3"/>
        <v>0</v>
      </c>
      <c r="L7" s="14">
        <f t="shared" si="4"/>
        <v>0</v>
      </c>
      <c r="M7" s="14">
        <f t="shared" si="5"/>
        <v>0</v>
      </c>
      <c r="N7" s="81">
        <f t="shared" si="6"/>
        <v>0</v>
      </c>
      <c r="O7" s="8"/>
    </row>
    <row r="8" spans="1:15" ht="27" x14ac:dyDescent="0.25">
      <c r="A8" s="18">
        <v>4</v>
      </c>
      <c r="B8" s="73" t="s">
        <v>54</v>
      </c>
      <c r="C8" s="16"/>
      <c r="D8" s="18" t="s">
        <v>8</v>
      </c>
      <c r="E8" s="23">
        <v>170</v>
      </c>
      <c r="F8" s="24"/>
      <c r="G8" s="14">
        <f t="shared" si="0"/>
        <v>0</v>
      </c>
      <c r="H8" s="19"/>
      <c r="I8" s="14">
        <f t="shared" si="1"/>
        <v>0</v>
      </c>
      <c r="J8" s="14">
        <f t="shared" si="2"/>
        <v>0</v>
      </c>
      <c r="K8" s="14">
        <f t="shared" si="3"/>
        <v>0</v>
      </c>
      <c r="L8" s="14">
        <f t="shared" si="4"/>
        <v>0</v>
      </c>
      <c r="M8" s="14">
        <f t="shared" si="5"/>
        <v>0</v>
      </c>
      <c r="N8" s="81">
        <f t="shared" si="6"/>
        <v>0</v>
      </c>
      <c r="O8" s="8"/>
    </row>
    <row r="9" spans="1:15" x14ac:dyDescent="0.25">
      <c r="A9" s="18">
        <v>5</v>
      </c>
      <c r="B9" s="73" t="s">
        <v>55</v>
      </c>
      <c r="C9" s="16"/>
      <c r="D9" s="18" t="s">
        <v>8</v>
      </c>
      <c r="E9" s="23">
        <v>2100</v>
      </c>
      <c r="F9" s="24"/>
      <c r="G9" s="14">
        <f t="shared" si="0"/>
        <v>0</v>
      </c>
      <c r="H9" s="19"/>
      <c r="I9" s="14">
        <f t="shared" si="1"/>
        <v>0</v>
      </c>
      <c r="J9" s="14">
        <f t="shared" si="2"/>
        <v>0</v>
      </c>
      <c r="K9" s="14">
        <f t="shared" si="3"/>
        <v>0</v>
      </c>
      <c r="L9" s="14">
        <f t="shared" si="4"/>
        <v>0</v>
      </c>
      <c r="M9" s="14">
        <f t="shared" si="5"/>
        <v>0</v>
      </c>
      <c r="N9" s="81">
        <f t="shared" si="6"/>
        <v>0</v>
      </c>
    </row>
    <row r="10" spans="1:15" ht="27" x14ac:dyDescent="0.25">
      <c r="A10" s="18">
        <v>6</v>
      </c>
      <c r="B10" s="73" t="s">
        <v>56</v>
      </c>
      <c r="C10" s="16"/>
      <c r="D10" s="18" t="s">
        <v>8</v>
      </c>
      <c r="E10" s="23">
        <v>1150</v>
      </c>
      <c r="F10" s="24"/>
      <c r="G10" s="14">
        <f t="shared" si="0"/>
        <v>0</v>
      </c>
      <c r="H10" s="19"/>
      <c r="I10" s="14">
        <f t="shared" si="1"/>
        <v>0</v>
      </c>
      <c r="J10" s="14">
        <f t="shared" si="2"/>
        <v>0</v>
      </c>
      <c r="K10" s="14">
        <f t="shared" si="3"/>
        <v>0</v>
      </c>
      <c r="L10" s="14">
        <f t="shared" si="4"/>
        <v>0</v>
      </c>
      <c r="M10" s="14">
        <f t="shared" si="5"/>
        <v>0</v>
      </c>
      <c r="N10" s="81">
        <f t="shared" si="6"/>
        <v>0</v>
      </c>
    </row>
    <row r="11" spans="1:15" ht="27" x14ac:dyDescent="0.25">
      <c r="A11" s="18">
        <v>7</v>
      </c>
      <c r="B11" s="73" t="s">
        <v>57</v>
      </c>
      <c r="C11" s="16"/>
      <c r="D11" s="18" t="s">
        <v>8</v>
      </c>
      <c r="E11" s="23">
        <v>600</v>
      </c>
      <c r="F11" s="24"/>
      <c r="G11" s="14">
        <f t="shared" si="0"/>
        <v>0</v>
      </c>
      <c r="H11" s="19"/>
      <c r="I11" s="14">
        <f t="shared" si="1"/>
        <v>0</v>
      </c>
      <c r="J11" s="14">
        <f t="shared" si="2"/>
        <v>0</v>
      </c>
      <c r="K11" s="14">
        <f t="shared" si="3"/>
        <v>0</v>
      </c>
      <c r="L11" s="14">
        <f t="shared" si="4"/>
        <v>0</v>
      </c>
      <c r="M11" s="14">
        <f t="shared" si="5"/>
        <v>0</v>
      </c>
      <c r="N11" s="81">
        <f t="shared" si="6"/>
        <v>0</v>
      </c>
    </row>
    <row r="12" spans="1:15" ht="27" x14ac:dyDescent="0.25">
      <c r="A12" s="18">
        <v>8</v>
      </c>
      <c r="B12" s="73" t="s">
        <v>58</v>
      </c>
      <c r="C12" s="16"/>
      <c r="D12" s="18" t="s">
        <v>8</v>
      </c>
      <c r="E12" s="23">
        <v>900</v>
      </c>
      <c r="F12" s="24"/>
      <c r="G12" s="14">
        <f t="shared" si="0"/>
        <v>0</v>
      </c>
      <c r="H12" s="19"/>
      <c r="I12" s="14">
        <f t="shared" si="1"/>
        <v>0</v>
      </c>
      <c r="J12" s="14">
        <f t="shared" si="2"/>
        <v>0</v>
      </c>
      <c r="K12" s="14">
        <f t="shared" si="3"/>
        <v>0</v>
      </c>
      <c r="L12" s="14">
        <f t="shared" si="4"/>
        <v>0</v>
      </c>
      <c r="M12" s="14">
        <f t="shared" si="5"/>
        <v>0</v>
      </c>
      <c r="N12" s="81">
        <f t="shared" si="6"/>
        <v>0</v>
      </c>
    </row>
    <row r="13" spans="1:15" x14ac:dyDescent="0.25">
      <c r="A13" s="17"/>
      <c r="B13" s="16" t="s">
        <v>7</v>
      </c>
      <c r="C13" s="16"/>
      <c r="D13" s="16"/>
      <c r="E13" s="16"/>
      <c r="F13" s="16"/>
      <c r="G13" s="14">
        <f>SUM(G5:G12)</f>
        <v>0</v>
      </c>
      <c r="H13" s="82"/>
      <c r="I13" s="14"/>
      <c r="J13" s="14">
        <f>SUM(J5:J12)</f>
        <v>0</v>
      </c>
      <c r="K13" s="14">
        <f>SUM(K5:K12)</f>
        <v>0</v>
      </c>
      <c r="L13" s="14">
        <f t="shared" ref="L13" si="7">J13*30%</f>
        <v>0</v>
      </c>
      <c r="M13" s="14">
        <f t="shared" si="5"/>
        <v>0</v>
      </c>
      <c r="N13" s="81">
        <f t="shared" si="6"/>
        <v>0</v>
      </c>
    </row>
    <row r="15" spans="1:15" x14ac:dyDescent="0.25">
      <c r="B15" s="74" t="s">
        <v>22</v>
      </c>
    </row>
    <row r="16" spans="1:15" s="83" customFormat="1" ht="44.45" customHeight="1" x14ac:dyDescent="0.25">
      <c r="B16" s="128" t="s">
        <v>59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</row>
    <row r="17" spans="2:14" s="83" customFormat="1" x14ac:dyDescent="0.25">
      <c r="B17" s="128" t="s">
        <v>60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2:14" s="83" customFormat="1" ht="44.45" customHeight="1" x14ac:dyDescent="0.25">
      <c r="B18" s="128" t="s">
        <v>61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2:14" s="83" customFormat="1" ht="44.45" customHeight="1" x14ac:dyDescent="0.25">
      <c r="B19" s="128" t="s">
        <v>62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</row>
    <row r="20" spans="2:14" s="83" customFormat="1" ht="44.45" customHeight="1" x14ac:dyDescent="0.25">
      <c r="B20" s="128" t="s">
        <v>63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</row>
    <row r="21" spans="2:14" s="83" customFormat="1" ht="44.45" customHeight="1" x14ac:dyDescent="0.25">
      <c r="B21" s="128" t="s">
        <v>64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</row>
    <row r="22" spans="2:14" s="83" customFormat="1" ht="44.45" customHeight="1" x14ac:dyDescent="0.25">
      <c r="B22" s="128" t="s">
        <v>86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</row>
    <row r="23" spans="2:14" s="83" customFormat="1" x14ac:dyDescent="0.25">
      <c r="B23" s="128" t="s">
        <v>65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</row>
    <row r="24" spans="2:14" ht="16.5" x14ac:dyDescent="0.3">
      <c r="B24" s="129" t="s">
        <v>133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</row>
    <row r="25" spans="2:14" ht="53.25" customHeight="1" x14ac:dyDescent="0.3">
      <c r="B25" s="125" t="s">
        <v>134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</row>
    <row r="26" spans="2:14" ht="42.75" customHeight="1" x14ac:dyDescent="0.3">
      <c r="B26" s="125" t="s">
        <v>135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</row>
    <row r="28" spans="2:14" x14ac:dyDescent="0.25">
      <c r="B28" s="74" t="s">
        <v>71</v>
      </c>
    </row>
    <row r="29" spans="2:14" ht="14.45" customHeight="1" x14ac:dyDescent="0.25">
      <c r="B29" s="130" t="s">
        <v>73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</row>
    <row r="30" spans="2:14" ht="19.149999999999999" customHeight="1" x14ac:dyDescent="0.25">
      <c r="B30" s="128" t="s">
        <v>72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</row>
    <row r="31" spans="2:14" ht="27.6" customHeight="1" x14ac:dyDescent="0.25">
      <c r="B31" s="128" t="s">
        <v>74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</row>
    <row r="32" spans="2:14" x14ac:dyDescent="0.25">
      <c r="B32" s="128" t="s">
        <v>75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</row>
    <row r="33" spans="2:6" x14ac:dyDescent="0.25">
      <c r="B33" s="74" t="s">
        <v>77</v>
      </c>
      <c r="F33" s="75"/>
    </row>
  </sheetData>
  <mergeCells count="13">
    <mergeCell ref="B21:N21"/>
    <mergeCell ref="B16:N16"/>
    <mergeCell ref="B17:N17"/>
    <mergeCell ref="B18:N18"/>
    <mergeCell ref="B19:N19"/>
    <mergeCell ref="B20:N20"/>
    <mergeCell ref="B32:N32"/>
    <mergeCell ref="B22:N22"/>
    <mergeCell ref="B23:N23"/>
    <mergeCell ref="B24:N24"/>
    <mergeCell ref="B29:N29"/>
    <mergeCell ref="B30:N30"/>
    <mergeCell ref="B31:N31"/>
  </mergeCells>
  <pageMargins left="0.25" right="0.25" top="0.75" bottom="0.75" header="0.3" footer="0.3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"/>
  <sheetViews>
    <sheetView zoomScale="90" zoomScaleNormal="90" workbookViewId="0">
      <selection activeCell="B1" sqref="B1"/>
    </sheetView>
  </sheetViews>
  <sheetFormatPr defaultColWidth="47.140625" defaultRowHeight="13.5" x14ac:dyDescent="0.25"/>
  <cols>
    <col min="1" max="1" width="5.5703125" style="74" customWidth="1"/>
    <col min="2" max="2" width="47.140625" style="74"/>
    <col min="3" max="3" width="30.42578125" style="74" customWidth="1"/>
    <col min="4" max="4" width="11.28515625" style="74" customWidth="1"/>
    <col min="5" max="5" width="20.140625" style="74" customWidth="1"/>
    <col min="6" max="6" width="16.28515625" style="75" customWidth="1"/>
    <col min="7" max="7" width="20.42578125" style="74" customWidth="1"/>
    <col min="8" max="8" width="9.5703125" style="87" customWidth="1"/>
    <col min="9" max="9" width="22.7109375" style="74" customWidth="1"/>
    <col min="10" max="10" width="24.28515625" style="74" customWidth="1"/>
    <col min="11" max="11" width="27.28515625" style="74" customWidth="1"/>
    <col min="12" max="12" width="20.5703125" style="74" customWidth="1"/>
    <col min="13" max="13" width="23.7109375" style="74" customWidth="1"/>
    <col min="14" max="14" width="26.85546875" style="74" customWidth="1"/>
    <col min="15" max="16384" width="47.140625" style="74"/>
  </cols>
  <sheetData>
    <row r="1" spans="1:15" x14ac:dyDescent="0.25">
      <c r="A1" s="8"/>
      <c r="B1" s="8" t="s">
        <v>93</v>
      </c>
      <c r="C1" s="9"/>
      <c r="D1" s="10"/>
      <c r="E1" s="8"/>
      <c r="F1" s="11"/>
      <c r="G1" s="12"/>
      <c r="H1" s="59"/>
      <c r="I1" s="12"/>
      <c r="J1" s="12"/>
      <c r="K1" s="8"/>
      <c r="L1" s="8"/>
      <c r="M1" s="8"/>
      <c r="N1" s="8"/>
      <c r="O1" s="8"/>
    </row>
    <row r="3" spans="1:15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79">
        <v>12</v>
      </c>
      <c r="M3" s="79">
        <v>13</v>
      </c>
      <c r="N3" s="79">
        <v>14</v>
      </c>
    </row>
    <row r="4" spans="1:15" ht="67.5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5" ht="40.5" x14ac:dyDescent="0.25">
      <c r="A5" s="43">
        <v>1</v>
      </c>
      <c r="B5" s="73" t="s">
        <v>88</v>
      </c>
      <c r="C5" s="44"/>
      <c r="D5" s="15" t="s">
        <v>8</v>
      </c>
      <c r="E5" s="6">
        <v>50</v>
      </c>
      <c r="F5" s="28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5" ht="27" x14ac:dyDescent="0.25">
      <c r="A6" s="65">
        <v>2</v>
      </c>
      <c r="B6" s="73" t="s">
        <v>87</v>
      </c>
      <c r="C6" s="45"/>
      <c r="D6" s="15" t="s">
        <v>8</v>
      </c>
      <c r="E6" s="7">
        <v>35</v>
      </c>
      <c r="F6" s="29"/>
      <c r="G6" s="69">
        <f t="shared" ref="G6" si="0">E6*F6</f>
        <v>0</v>
      </c>
      <c r="H6" s="56"/>
      <c r="I6" s="69">
        <f t="shared" ref="I6" si="1">F6+H6*F6</f>
        <v>0</v>
      </c>
      <c r="J6" s="69">
        <f t="shared" ref="J6" si="2">G6+H6*G6</f>
        <v>0</v>
      </c>
      <c r="K6" s="69">
        <f>G6*50%</f>
        <v>0</v>
      </c>
      <c r="L6" s="69">
        <f>J6*50%</f>
        <v>0</v>
      </c>
      <c r="M6" s="69">
        <f t="shared" ref="M6:M7" si="3">G6+K6</f>
        <v>0</v>
      </c>
      <c r="N6" s="84">
        <f t="shared" ref="N6:N7" si="4">J6+L6</f>
        <v>0</v>
      </c>
    </row>
    <row r="7" spans="1:15" x14ac:dyDescent="0.25">
      <c r="A7" s="82"/>
      <c r="B7" s="82" t="s">
        <v>7</v>
      </c>
      <c r="C7" s="82"/>
      <c r="D7" s="82"/>
      <c r="E7" s="82"/>
      <c r="F7" s="84"/>
      <c r="G7" s="85">
        <f>SUM(G5:G6)</f>
        <v>0</v>
      </c>
      <c r="H7" s="86"/>
      <c r="I7" s="85"/>
      <c r="J7" s="85">
        <f>SUM(J5:J6)</f>
        <v>0</v>
      </c>
      <c r="K7" s="85">
        <f t="shared" ref="K7" si="5">G7*30%</f>
        <v>0</v>
      </c>
      <c r="L7" s="85">
        <f t="shared" ref="L7" si="6">J7*30%</f>
        <v>0</v>
      </c>
      <c r="M7" s="85">
        <f t="shared" si="3"/>
        <v>0</v>
      </c>
      <c r="N7" s="85">
        <f t="shared" si="4"/>
        <v>0</v>
      </c>
    </row>
    <row r="8" spans="1:15" x14ac:dyDescent="0.25">
      <c r="B8" s="74" t="s">
        <v>22</v>
      </c>
    </row>
    <row r="9" spans="1:15" s="83" customFormat="1" ht="44.45" customHeight="1" x14ac:dyDescent="0.25">
      <c r="B9" s="128" t="s">
        <v>89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5" s="83" customFormat="1" ht="44.45" customHeight="1" x14ac:dyDescent="0.25">
      <c r="B10" s="128" t="s">
        <v>107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1" spans="1:15" s="83" customFormat="1" x14ac:dyDescent="0.25">
      <c r="B11" s="128" t="s">
        <v>145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</row>
    <row r="12" spans="1:15" x14ac:dyDescent="0.25">
      <c r="B12" s="74" t="s">
        <v>136</v>
      </c>
      <c r="F12" s="74"/>
    </row>
    <row r="13" spans="1:15" x14ac:dyDescent="0.25">
      <c r="F13" s="74"/>
    </row>
    <row r="14" spans="1:15" x14ac:dyDescent="0.25">
      <c r="B14" s="74" t="s">
        <v>71</v>
      </c>
      <c r="F14" s="74"/>
      <c r="H14" s="74"/>
    </row>
    <row r="15" spans="1:15" x14ac:dyDescent="0.25">
      <c r="B15" s="130" t="s">
        <v>108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5" x14ac:dyDescent="0.25">
      <c r="B16" s="128" t="s">
        <v>109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</row>
    <row r="17" spans="2:14" x14ac:dyDescent="0.25">
      <c r="B17" s="128" t="s">
        <v>110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</sheetData>
  <mergeCells count="6">
    <mergeCell ref="B17:N17"/>
    <mergeCell ref="B10:N10"/>
    <mergeCell ref="B11:N11"/>
    <mergeCell ref="B9:N9"/>
    <mergeCell ref="B15:N15"/>
    <mergeCell ref="B16:N16"/>
  </mergeCells>
  <pageMargins left="0.25" right="0.25" top="0.75" bottom="0.75" header="0.3" footer="0.3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BA9E-A12C-456F-857C-D85EDBCC2B34}">
  <sheetPr>
    <pageSetUpPr fitToPage="1"/>
  </sheetPr>
  <dimension ref="A1:R9"/>
  <sheetViews>
    <sheetView workbookViewId="0">
      <selection activeCell="K2" sqref="K2"/>
    </sheetView>
  </sheetViews>
  <sheetFormatPr defaultRowHeight="13.5" x14ac:dyDescent="0.25"/>
  <cols>
    <col min="1" max="1" width="9.140625" style="74"/>
    <col min="2" max="2" width="26.42578125" style="74" customWidth="1"/>
    <col min="3" max="3" width="24.28515625" style="74" customWidth="1"/>
    <col min="4" max="4" width="13.28515625" style="74" customWidth="1"/>
    <col min="5" max="5" width="9.140625" style="74"/>
    <col min="6" max="6" width="16.85546875" style="74" customWidth="1"/>
    <col min="7" max="7" width="14" style="74" customWidth="1"/>
    <col min="8" max="8" width="9.140625" style="74"/>
    <col min="9" max="9" width="16" style="74" customWidth="1"/>
    <col min="10" max="10" width="15.140625" style="74" customWidth="1"/>
    <col min="11" max="11" width="17.140625" style="74" customWidth="1"/>
    <col min="12" max="12" width="17.42578125" style="74" customWidth="1"/>
    <col min="13" max="13" width="20" style="74" customWidth="1"/>
    <col min="14" max="14" width="18" style="74" customWidth="1"/>
    <col min="15" max="16384" width="9.140625" style="74"/>
  </cols>
  <sheetData>
    <row r="1" spans="1:18" x14ac:dyDescent="0.25">
      <c r="A1" s="8"/>
      <c r="B1" s="8" t="s">
        <v>94</v>
      </c>
      <c r="C1" s="9"/>
      <c r="D1" s="10"/>
      <c r="E1" s="8"/>
      <c r="F1" s="11"/>
      <c r="G1" s="12"/>
      <c r="H1" s="59"/>
      <c r="I1" s="12"/>
      <c r="J1" s="12"/>
      <c r="K1" s="8"/>
      <c r="L1" s="8"/>
      <c r="M1" s="8"/>
      <c r="N1" s="8"/>
    </row>
    <row r="2" spans="1:18" x14ac:dyDescent="0.25">
      <c r="A2" s="77">
        <v>1</v>
      </c>
      <c r="B2" s="77">
        <v>2</v>
      </c>
      <c r="C2" s="77">
        <v>3</v>
      </c>
      <c r="D2" s="77">
        <v>4</v>
      </c>
      <c r="E2" s="77">
        <v>5</v>
      </c>
      <c r="F2" s="14" t="s">
        <v>11</v>
      </c>
      <c r="G2" s="80" t="s">
        <v>12</v>
      </c>
      <c r="H2" s="88" t="s">
        <v>13</v>
      </c>
      <c r="I2" s="14" t="s">
        <v>14</v>
      </c>
      <c r="J2" s="14" t="s">
        <v>15</v>
      </c>
      <c r="K2" s="14">
        <v>11</v>
      </c>
      <c r="L2" s="14">
        <v>12</v>
      </c>
      <c r="M2" s="14">
        <v>13</v>
      </c>
      <c r="N2" s="14">
        <v>14</v>
      </c>
    </row>
    <row r="3" spans="1:18" ht="67.5" x14ac:dyDescent="0.25">
      <c r="A3" s="66" t="s">
        <v>0</v>
      </c>
      <c r="B3" s="73" t="s">
        <v>1</v>
      </c>
      <c r="C3" s="16" t="s">
        <v>16</v>
      </c>
      <c r="D3" s="18" t="s">
        <v>2</v>
      </c>
      <c r="E3" s="7" t="s">
        <v>3</v>
      </c>
      <c r="F3" s="67" t="s">
        <v>4</v>
      </c>
      <c r="G3" s="69" t="s">
        <v>5</v>
      </c>
      <c r="H3" s="56" t="s">
        <v>6</v>
      </c>
      <c r="I3" s="69" t="s">
        <v>10</v>
      </c>
      <c r="J3" s="69" t="s">
        <v>9</v>
      </c>
      <c r="K3" s="69" t="s">
        <v>128</v>
      </c>
      <c r="L3" s="69" t="s">
        <v>127</v>
      </c>
      <c r="M3" s="69" t="s">
        <v>17</v>
      </c>
      <c r="N3" s="89" t="s">
        <v>18</v>
      </c>
      <c r="O3" s="90"/>
      <c r="P3" s="90"/>
      <c r="Q3" s="90"/>
      <c r="R3" s="90"/>
    </row>
    <row r="4" spans="1:18" ht="27" x14ac:dyDescent="0.25">
      <c r="A4" s="65">
        <v>1</v>
      </c>
      <c r="B4" s="73" t="s">
        <v>85</v>
      </c>
      <c r="C4" s="16"/>
      <c r="D4" s="18" t="s">
        <v>8</v>
      </c>
      <c r="E4" s="7">
        <v>280</v>
      </c>
      <c r="F4" s="29"/>
      <c r="G4" s="69">
        <f>E4*F4</f>
        <v>0</v>
      </c>
      <c r="H4" s="56"/>
      <c r="I4" s="69">
        <f>F4+H4*F4</f>
        <v>0</v>
      </c>
      <c r="J4" s="69">
        <f>G4+H4*G4</f>
        <v>0</v>
      </c>
      <c r="K4" s="69">
        <f>G4*50%</f>
        <v>0</v>
      </c>
      <c r="L4" s="69">
        <f>J4*50%</f>
        <v>0</v>
      </c>
      <c r="M4" s="69">
        <f>G4+K4</f>
        <v>0</v>
      </c>
      <c r="N4" s="84">
        <f>J4+L4</f>
        <v>0</v>
      </c>
    </row>
    <row r="5" spans="1:18" x14ac:dyDescent="0.25">
      <c r="A5" s="82"/>
      <c r="B5" s="82" t="s">
        <v>7</v>
      </c>
      <c r="C5" s="82"/>
      <c r="D5" s="82"/>
      <c r="E5" s="82"/>
      <c r="F5" s="91"/>
      <c r="G5" s="68">
        <f>SUM(G4:G4)</f>
        <v>0</v>
      </c>
      <c r="H5" s="86"/>
      <c r="I5" s="82"/>
      <c r="J5" s="68">
        <f>SUM(J4:J4)</f>
        <v>0</v>
      </c>
      <c r="K5" s="68">
        <f t="shared" ref="K5" si="0">G5*30%</f>
        <v>0</v>
      </c>
      <c r="L5" s="68">
        <f t="shared" ref="L5" si="1">J5*30%</f>
        <v>0</v>
      </c>
      <c r="M5" s="68">
        <f t="shared" ref="M5" si="2">G5+K5</f>
        <v>0</v>
      </c>
      <c r="N5" s="68">
        <f t="shared" ref="N5" si="3">J5+L5</f>
        <v>0</v>
      </c>
    </row>
    <row r="6" spans="1:18" x14ac:dyDescent="0.25">
      <c r="A6" s="83"/>
      <c r="B6" s="128" t="s">
        <v>22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</row>
    <row r="7" spans="1:18" s="83" customFormat="1" ht="44.45" customHeight="1" x14ac:dyDescent="0.25">
      <c r="B7" s="128" t="s">
        <v>90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8" x14ac:dyDescent="0.25">
      <c r="B8" s="131" t="s">
        <v>147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8" x14ac:dyDescent="0.25">
      <c r="B9" s="74" t="s">
        <v>137</v>
      </c>
    </row>
  </sheetData>
  <mergeCells count="3">
    <mergeCell ref="B6:N6"/>
    <mergeCell ref="B7:N7"/>
    <mergeCell ref="B8:N8"/>
  </mergeCells>
  <pageMargins left="0.25" right="0.25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5"/>
  <sheetViews>
    <sheetView workbookViewId="0">
      <selection activeCell="B1" sqref="B1"/>
    </sheetView>
  </sheetViews>
  <sheetFormatPr defaultColWidth="47.140625" defaultRowHeight="13.5" x14ac:dyDescent="0.25"/>
  <cols>
    <col min="1" max="1" width="5.5703125" style="93" customWidth="1"/>
    <col min="2" max="2" width="47.140625" style="93"/>
    <col min="3" max="3" width="20" style="93" customWidth="1"/>
    <col min="4" max="4" width="11.28515625" style="93" customWidth="1"/>
    <col min="5" max="5" width="14.42578125" style="93" customWidth="1"/>
    <col min="6" max="6" width="16.28515625" style="75" customWidth="1"/>
    <col min="7" max="7" width="20.42578125" style="93" customWidth="1"/>
    <col min="8" max="8" width="6.7109375" style="99" customWidth="1"/>
    <col min="9" max="9" width="18.5703125" style="93" customWidth="1"/>
    <col min="10" max="10" width="18" style="93" customWidth="1"/>
    <col min="11" max="11" width="24" style="93" customWidth="1"/>
    <col min="12" max="12" width="18" style="93" customWidth="1"/>
    <col min="13" max="13" width="18.5703125" style="93" customWidth="1"/>
    <col min="14" max="14" width="26.85546875" style="93" customWidth="1"/>
    <col min="15" max="16384" width="47.140625" style="93"/>
  </cols>
  <sheetData>
    <row r="1" spans="1:15" x14ac:dyDescent="0.25">
      <c r="A1" s="46"/>
      <c r="B1" s="92" t="s">
        <v>83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  <c r="O1" s="46"/>
    </row>
    <row r="3" spans="1:15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5" ht="67.5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5" x14ac:dyDescent="0.25">
      <c r="A5" s="18">
        <v>1</v>
      </c>
      <c r="B5" s="94" t="s">
        <v>67</v>
      </c>
      <c r="C5" s="44"/>
      <c r="D5" s="15" t="s">
        <v>8</v>
      </c>
      <c r="E5" s="6">
        <v>12</v>
      </c>
      <c r="F5" s="28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5" x14ac:dyDescent="0.25">
      <c r="A6" s="50">
        <v>2</v>
      </c>
      <c r="B6" s="94" t="s">
        <v>68</v>
      </c>
      <c r="C6" s="45"/>
      <c r="D6" s="15" t="s">
        <v>8</v>
      </c>
      <c r="E6" s="7">
        <v>12</v>
      </c>
      <c r="F6" s="29"/>
      <c r="G6" s="69">
        <f t="shared" ref="G6" si="0">E6*F6</f>
        <v>0</v>
      </c>
      <c r="H6" s="56"/>
      <c r="I6" s="69">
        <f t="shared" ref="I6" si="1">F6+H6*F6</f>
        <v>0</v>
      </c>
      <c r="J6" s="69">
        <f t="shared" ref="J6" si="2">G6+H6*G6</f>
        <v>0</v>
      </c>
      <c r="K6" s="69">
        <f>G6*50%</f>
        <v>0</v>
      </c>
      <c r="L6" s="69">
        <f>J6*50%</f>
        <v>0</v>
      </c>
      <c r="M6" s="69">
        <f t="shared" ref="M6:M7" si="3">G6+K6</f>
        <v>0</v>
      </c>
      <c r="N6" s="84">
        <f t="shared" ref="N6:N7" si="4">J6+L6</f>
        <v>0</v>
      </c>
    </row>
    <row r="7" spans="1:15" x14ac:dyDescent="0.25">
      <c r="A7" s="94"/>
      <c r="B7" s="94" t="s">
        <v>7</v>
      </c>
      <c r="C7" s="94"/>
      <c r="D7" s="94"/>
      <c r="E7" s="94"/>
      <c r="F7" s="84"/>
      <c r="G7" s="84">
        <f>SUM(G5:G6)</f>
        <v>0</v>
      </c>
      <c r="H7" s="95"/>
      <c r="I7" s="84"/>
      <c r="J7" s="84">
        <f>SUM(J5:J6)</f>
        <v>0</v>
      </c>
      <c r="K7" s="84">
        <f t="shared" ref="K7" si="5">G7*30%</f>
        <v>0</v>
      </c>
      <c r="L7" s="84">
        <f t="shared" ref="L7" si="6">J7*30%</f>
        <v>0</v>
      </c>
      <c r="M7" s="84">
        <f t="shared" si="3"/>
        <v>0</v>
      </c>
      <c r="N7" s="84">
        <f t="shared" si="4"/>
        <v>0</v>
      </c>
    </row>
    <row r="9" spans="1:15" s="96" customFormat="1" ht="44.45" customHeight="1" x14ac:dyDescent="0.25">
      <c r="B9" s="132" t="s">
        <v>66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1:15" s="96" customFormat="1" x14ac:dyDescent="0.25">
      <c r="B10" s="132" t="s">
        <v>60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1:15" s="96" customFormat="1" x14ac:dyDescent="0.25">
      <c r="F11" s="97"/>
      <c r="H11" s="98"/>
    </row>
    <row r="12" spans="1:15" s="96" customFormat="1" x14ac:dyDescent="0.25">
      <c r="B12" s="96" t="s">
        <v>69</v>
      </c>
      <c r="H12" s="98"/>
    </row>
    <row r="13" spans="1:15" s="96" customFormat="1" ht="21" customHeight="1" x14ac:dyDescent="0.25">
      <c r="B13" s="132" t="s">
        <v>82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5" s="96" customFormat="1" ht="14.45" customHeight="1" x14ac:dyDescent="0.25">
      <c r="B14" s="132" t="s">
        <v>70</v>
      </c>
      <c r="C14" s="132"/>
      <c r="D14" s="132"/>
      <c r="E14" s="132"/>
      <c r="F14" s="132"/>
      <c r="G14" s="132"/>
      <c r="H14" s="132"/>
      <c r="I14" s="132"/>
      <c r="J14" s="132"/>
    </row>
    <row r="15" spans="1:15" s="96" customFormat="1" x14ac:dyDescent="0.25">
      <c r="B15" s="96" t="s">
        <v>76</v>
      </c>
      <c r="F15" s="97"/>
      <c r="H15" s="98"/>
    </row>
  </sheetData>
  <mergeCells count="4">
    <mergeCell ref="B9:N9"/>
    <mergeCell ref="B10:N10"/>
    <mergeCell ref="B14:J14"/>
    <mergeCell ref="B13:N13"/>
  </mergeCells>
  <pageMargins left="0.25" right="0.25" top="0.75" bottom="0.75" header="0.3" footer="0.3"/>
  <pageSetup paperSize="9"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3838D-9AB9-43A5-B8F9-B7CA17D46BD0}">
  <sheetPr>
    <pageSetUpPr fitToPage="1"/>
  </sheetPr>
  <dimension ref="A1:O13"/>
  <sheetViews>
    <sheetView workbookViewId="0">
      <selection activeCell="B1" sqref="B1"/>
    </sheetView>
  </sheetViews>
  <sheetFormatPr defaultRowHeight="13.5" x14ac:dyDescent="0.25"/>
  <cols>
    <col min="1" max="1" width="9.140625" style="74"/>
    <col min="2" max="2" width="29" style="74" customWidth="1"/>
    <col min="3" max="3" width="20" style="74" customWidth="1"/>
    <col min="4" max="5" width="9.140625" style="74"/>
    <col min="6" max="6" width="10.140625" style="74" bestFit="1" customWidth="1"/>
    <col min="7" max="7" width="17.7109375" style="74" customWidth="1"/>
    <col min="8" max="8" width="9.140625" style="74"/>
    <col min="9" max="9" width="19.7109375" style="74" customWidth="1"/>
    <col min="10" max="10" width="20.140625" style="74" customWidth="1"/>
    <col min="11" max="11" width="18.7109375" style="74" customWidth="1"/>
    <col min="12" max="12" width="21.42578125" style="74" customWidth="1"/>
    <col min="13" max="13" width="17" style="74" customWidth="1"/>
    <col min="14" max="14" width="22" style="74" customWidth="1"/>
    <col min="15" max="16384" width="9.140625" style="74"/>
  </cols>
  <sheetData>
    <row r="1" spans="1:15" s="93" customFormat="1" x14ac:dyDescent="0.25">
      <c r="A1" s="46"/>
      <c r="B1" s="46" t="s">
        <v>84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  <c r="O1" s="46"/>
    </row>
    <row r="2" spans="1:15" s="93" customFormat="1" x14ac:dyDescent="0.25">
      <c r="F2" s="75"/>
      <c r="H2" s="99"/>
    </row>
    <row r="3" spans="1:15" s="93" customFormat="1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5" s="93" customFormat="1" ht="67.5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5" s="93" customFormat="1" ht="27" x14ac:dyDescent="0.25">
      <c r="A5" s="18">
        <v>1</v>
      </c>
      <c r="B5" s="77" t="s">
        <v>78</v>
      </c>
      <c r="C5" s="44"/>
      <c r="D5" s="15" t="s">
        <v>8</v>
      </c>
      <c r="E5" s="6">
        <v>3000</v>
      </c>
      <c r="F5" s="28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5" s="93" customFormat="1" x14ac:dyDescent="0.25">
      <c r="A6" s="94"/>
      <c r="B6" s="94" t="s">
        <v>7</v>
      </c>
      <c r="C6" s="94"/>
      <c r="D6" s="94"/>
      <c r="E6" s="94"/>
      <c r="F6" s="84"/>
      <c r="G6" s="84">
        <f>SUM(G5:G5)</f>
        <v>0</v>
      </c>
      <c r="H6" s="95"/>
      <c r="I6" s="84"/>
      <c r="J6" s="84">
        <f>SUM(J5:J5)</f>
        <v>0</v>
      </c>
      <c r="K6" s="84">
        <f t="shared" ref="K6" si="0">G6*30%</f>
        <v>0</v>
      </c>
      <c r="L6" s="84">
        <f t="shared" ref="L6" si="1">J6*30%</f>
        <v>0</v>
      </c>
      <c r="M6" s="84">
        <f t="shared" ref="M6" si="2">G6+K6</f>
        <v>0</v>
      </c>
      <c r="N6" s="84">
        <f t="shared" ref="N6" si="3">J6+L6</f>
        <v>0</v>
      </c>
    </row>
    <row r="7" spans="1:15" s="93" customFormat="1" x14ac:dyDescent="0.25">
      <c r="F7" s="75"/>
      <c r="H7" s="99"/>
    </row>
    <row r="8" spans="1:15" s="83" customFormat="1" ht="44.45" customHeight="1" x14ac:dyDescent="0.25">
      <c r="B8" s="128" t="s">
        <v>91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5" s="96" customFormat="1" x14ac:dyDescent="0.25">
      <c r="F9" s="97"/>
      <c r="H9" s="98"/>
    </row>
    <row r="10" spans="1:15" s="96" customFormat="1" x14ac:dyDescent="0.25">
      <c r="H10" s="98"/>
    </row>
    <row r="11" spans="1:15" s="96" customFormat="1" ht="21" customHeight="1" x14ac:dyDescent="0.25"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5" s="96" customFormat="1" ht="14.45" customHeight="1" x14ac:dyDescent="0.25">
      <c r="B12" s="132"/>
      <c r="C12" s="132"/>
      <c r="D12" s="132"/>
      <c r="E12" s="132"/>
      <c r="F12" s="132"/>
      <c r="G12" s="132"/>
      <c r="H12" s="132"/>
      <c r="I12" s="132"/>
      <c r="J12" s="132"/>
    </row>
    <row r="13" spans="1:15" s="96" customFormat="1" x14ac:dyDescent="0.25">
      <c r="F13" s="97"/>
      <c r="H13" s="98"/>
    </row>
  </sheetData>
  <mergeCells count="3">
    <mergeCell ref="B8:N8"/>
    <mergeCell ref="B11:N11"/>
    <mergeCell ref="B12:J12"/>
  </mergeCells>
  <pageMargins left="0.25" right="0.25" top="0.75" bottom="0.75" header="0.3" footer="0.3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C3D86-BD67-422C-AA46-AFFD2FDC9A10}">
  <sheetPr>
    <pageSetUpPr fitToPage="1"/>
  </sheetPr>
  <dimension ref="A1:N14"/>
  <sheetViews>
    <sheetView workbookViewId="0">
      <selection activeCell="B1" sqref="B1"/>
    </sheetView>
  </sheetViews>
  <sheetFormatPr defaultRowHeight="13.5" x14ac:dyDescent="0.25"/>
  <cols>
    <col min="1" max="1" width="9.140625" style="13"/>
    <col min="2" max="2" width="22.42578125" style="13" customWidth="1"/>
    <col min="3" max="3" width="19.5703125" style="13" customWidth="1"/>
    <col min="4" max="4" width="9.140625" style="13"/>
    <col min="5" max="5" width="10.5703125" style="13" customWidth="1"/>
    <col min="6" max="6" width="14.42578125" style="13" customWidth="1"/>
    <col min="7" max="7" width="19.140625" style="13" customWidth="1"/>
    <col min="8" max="8" width="9.140625" style="13"/>
    <col min="9" max="9" width="14.7109375" style="13" customWidth="1"/>
    <col min="10" max="10" width="16.7109375" style="13" customWidth="1"/>
    <col min="11" max="12" width="14.5703125" style="13" customWidth="1"/>
    <col min="13" max="13" width="17.42578125" style="13" customWidth="1"/>
    <col min="14" max="14" width="18.42578125" style="13" customWidth="1"/>
    <col min="15" max="16384" width="9.140625" style="13"/>
  </cols>
  <sheetData>
    <row r="1" spans="1:14" x14ac:dyDescent="0.25">
      <c r="A1" s="100"/>
      <c r="B1" s="100" t="s">
        <v>111</v>
      </c>
      <c r="C1" s="101"/>
      <c r="D1" s="100"/>
      <c r="E1" s="100"/>
      <c r="F1" s="102"/>
      <c r="G1" s="103"/>
      <c r="H1" s="104"/>
      <c r="I1" s="103"/>
      <c r="J1" s="103"/>
      <c r="K1" s="100"/>
      <c r="L1" s="100"/>
      <c r="M1" s="100"/>
      <c r="N1" s="100"/>
    </row>
    <row r="2" spans="1:14" x14ac:dyDescent="0.25">
      <c r="A2" s="49"/>
      <c r="B2" s="49"/>
      <c r="C2" s="49"/>
      <c r="D2" s="49"/>
      <c r="E2" s="49"/>
      <c r="F2" s="20"/>
      <c r="G2" s="49"/>
      <c r="H2" s="55"/>
      <c r="I2" s="49"/>
      <c r="J2" s="49"/>
      <c r="K2" s="49"/>
      <c r="L2" s="49"/>
      <c r="M2" s="49"/>
      <c r="N2" s="49"/>
    </row>
    <row r="3" spans="1:14" x14ac:dyDescent="0.25">
      <c r="A3" s="71">
        <v>1</v>
      </c>
      <c r="B3" s="71">
        <v>2</v>
      </c>
      <c r="C3" s="71">
        <v>3</v>
      </c>
      <c r="D3" s="71">
        <v>4</v>
      </c>
      <c r="E3" s="71">
        <v>5</v>
      </c>
      <c r="F3" s="111" t="s">
        <v>11</v>
      </c>
      <c r="G3" s="111" t="s">
        <v>12</v>
      </c>
      <c r="H3" s="112" t="s">
        <v>13</v>
      </c>
      <c r="I3" s="111" t="s">
        <v>14</v>
      </c>
      <c r="J3" s="113" t="s">
        <v>15</v>
      </c>
      <c r="K3" s="71">
        <v>11</v>
      </c>
      <c r="L3" s="51">
        <v>12</v>
      </c>
      <c r="M3" s="51">
        <v>13</v>
      </c>
      <c r="N3" s="51">
        <v>14</v>
      </c>
    </row>
    <row r="4" spans="1:14" ht="81" x14ac:dyDescent="0.25">
      <c r="A4" s="71" t="s">
        <v>0</v>
      </c>
      <c r="B4" s="71" t="s">
        <v>1</v>
      </c>
      <c r="C4" s="71" t="s">
        <v>16</v>
      </c>
      <c r="D4" s="71" t="s">
        <v>2</v>
      </c>
      <c r="E4" s="71" t="s">
        <v>3</v>
      </c>
      <c r="F4" s="113" t="s">
        <v>4</v>
      </c>
      <c r="G4" s="114" t="s">
        <v>5</v>
      </c>
      <c r="H4" s="112" t="s">
        <v>6</v>
      </c>
      <c r="I4" s="113" t="s">
        <v>10</v>
      </c>
      <c r="J4" s="113" t="s">
        <v>9</v>
      </c>
      <c r="K4" s="113" t="s">
        <v>128</v>
      </c>
      <c r="L4" s="113" t="s">
        <v>127</v>
      </c>
      <c r="M4" s="113" t="s">
        <v>17</v>
      </c>
      <c r="N4" s="113" t="s">
        <v>18</v>
      </c>
    </row>
    <row r="5" spans="1:14" ht="27" x14ac:dyDescent="0.25">
      <c r="A5" s="105">
        <v>1</v>
      </c>
      <c r="B5" s="71" t="s">
        <v>79</v>
      </c>
      <c r="C5" s="106"/>
      <c r="D5" s="107" t="s">
        <v>8</v>
      </c>
      <c r="E5" s="108">
        <v>330</v>
      </c>
      <c r="F5" s="109"/>
      <c r="G5" s="115">
        <f>E5*F5</f>
        <v>0</v>
      </c>
      <c r="H5" s="110"/>
      <c r="I5" s="115">
        <f>F5+H5*F5</f>
        <v>0</v>
      </c>
      <c r="J5" s="115">
        <f>G5+H5*G5</f>
        <v>0</v>
      </c>
      <c r="K5" s="115">
        <f>G5*50%</f>
        <v>0</v>
      </c>
      <c r="L5" s="115">
        <f>J5*50%</f>
        <v>0</v>
      </c>
      <c r="M5" s="115">
        <f>G5+K5</f>
        <v>0</v>
      </c>
      <c r="N5" s="30">
        <f>J5+L5</f>
        <v>0</v>
      </c>
    </row>
    <row r="6" spans="1:14" x14ac:dyDescent="0.25">
      <c r="A6" s="51"/>
      <c r="B6" s="51" t="s">
        <v>7</v>
      </c>
      <c r="C6" s="51"/>
      <c r="D6" s="51"/>
      <c r="E6" s="51"/>
      <c r="F6" s="30"/>
      <c r="G6" s="30">
        <f>SUM(G5:G5)</f>
        <v>0</v>
      </c>
      <c r="H6" s="57"/>
      <c r="I6" s="30"/>
      <c r="J6" s="30">
        <f>SUM(J5:J5)</f>
        <v>0</v>
      </c>
      <c r="K6" s="30">
        <f t="shared" ref="K6" si="0">G6*30%</f>
        <v>0</v>
      </c>
      <c r="L6" s="30">
        <f t="shared" ref="L6" si="1">J6*30%</f>
        <v>0</v>
      </c>
      <c r="M6" s="30">
        <f t="shared" ref="M6" si="2">G6+K6</f>
        <v>0</v>
      </c>
      <c r="N6" s="30">
        <f t="shared" ref="N6" si="3">J6+L6</f>
        <v>0</v>
      </c>
    </row>
    <row r="7" spans="1:14" x14ac:dyDescent="0.25">
      <c r="A7" s="49"/>
      <c r="B7" s="49"/>
      <c r="C7" s="49"/>
      <c r="D7" s="49"/>
      <c r="E7" s="49"/>
      <c r="F7" s="20"/>
      <c r="G7" s="49"/>
      <c r="H7" s="55"/>
      <c r="I7" s="49"/>
      <c r="J7" s="49"/>
      <c r="K7" s="49"/>
      <c r="L7" s="49"/>
      <c r="M7" s="49"/>
      <c r="N7" s="49"/>
    </row>
    <row r="8" spans="1:14" s="70" customFormat="1" ht="27" customHeight="1" x14ac:dyDescent="0.25">
      <c r="B8" s="133" t="s">
        <v>91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25">
      <c r="A9" s="52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25">
      <c r="A10" s="52"/>
      <c r="B10" s="52"/>
      <c r="C10" s="52"/>
      <c r="D10" s="52"/>
      <c r="E10" s="52"/>
      <c r="F10" s="53"/>
      <c r="G10" s="52"/>
      <c r="H10" s="58"/>
      <c r="I10" s="52"/>
      <c r="J10" s="52"/>
      <c r="K10" s="52"/>
      <c r="L10" s="52"/>
      <c r="M10" s="52"/>
      <c r="N10" s="52"/>
    </row>
    <row r="11" spans="1:14" x14ac:dyDescent="0.25">
      <c r="A11" s="52"/>
      <c r="B11" s="52"/>
      <c r="C11" s="52"/>
      <c r="D11" s="52"/>
      <c r="E11" s="52"/>
      <c r="F11" s="52"/>
      <c r="G11" s="52"/>
      <c r="H11" s="58"/>
      <c r="I11" s="52"/>
      <c r="J11" s="52"/>
      <c r="K11" s="52"/>
      <c r="L11" s="52"/>
      <c r="M11" s="52"/>
      <c r="N11" s="52"/>
    </row>
    <row r="12" spans="1:14" x14ac:dyDescent="0.25">
      <c r="A12" s="52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x14ac:dyDescent="0.25">
      <c r="A13" s="52"/>
      <c r="B13" s="134"/>
      <c r="C13" s="134"/>
      <c r="D13" s="134"/>
      <c r="E13" s="134"/>
      <c r="F13" s="134"/>
      <c r="G13" s="134"/>
      <c r="H13" s="134"/>
      <c r="I13" s="134"/>
      <c r="J13" s="134"/>
      <c r="K13" s="52"/>
      <c r="L13" s="52"/>
      <c r="M13" s="52"/>
      <c r="N13" s="52"/>
    </row>
    <row r="14" spans="1:14" x14ac:dyDescent="0.25">
      <c r="A14" s="52"/>
      <c r="B14" s="52"/>
      <c r="C14" s="52"/>
      <c r="D14" s="52"/>
      <c r="E14" s="52"/>
      <c r="F14" s="53"/>
      <c r="G14" s="52"/>
      <c r="H14" s="58"/>
      <c r="I14" s="52"/>
      <c r="J14" s="52"/>
      <c r="K14" s="52"/>
      <c r="L14" s="52"/>
      <c r="M14" s="52"/>
      <c r="N14" s="52"/>
    </row>
  </sheetData>
  <mergeCells count="4">
    <mergeCell ref="B8:N8"/>
    <mergeCell ref="B9:N9"/>
    <mergeCell ref="B12:N12"/>
    <mergeCell ref="B13:J13"/>
  </mergeCells>
  <pageMargins left="0.25" right="0.25" top="0.75" bottom="0.75" header="0.3" footer="0.3"/>
  <pageSetup paperSize="9"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2FA1-8ED0-456D-BE8B-12AD60ED8CDC}">
  <sheetPr>
    <pageSetUpPr fitToPage="1"/>
  </sheetPr>
  <dimension ref="A1:N15"/>
  <sheetViews>
    <sheetView workbookViewId="0">
      <selection activeCell="B1" sqref="B1"/>
    </sheetView>
  </sheetViews>
  <sheetFormatPr defaultRowHeight="13.5" x14ac:dyDescent="0.25"/>
  <cols>
    <col min="1" max="1" width="9.140625" style="74"/>
    <col min="2" max="2" width="28.85546875" style="74" customWidth="1"/>
    <col min="3" max="3" width="10.5703125" style="74" customWidth="1"/>
    <col min="4" max="5" width="9.140625" style="74"/>
    <col min="6" max="6" width="18.28515625" style="74" customWidth="1"/>
    <col min="7" max="7" width="23.85546875" style="74" customWidth="1"/>
    <col min="8" max="8" width="9.140625" style="74"/>
    <col min="9" max="9" width="17.28515625" style="74" customWidth="1"/>
    <col min="10" max="10" width="15.42578125" style="74" customWidth="1"/>
    <col min="11" max="11" width="19.140625" style="74" customWidth="1"/>
    <col min="12" max="12" width="15.7109375" style="74" customWidth="1"/>
    <col min="13" max="13" width="20" style="74" customWidth="1"/>
    <col min="14" max="14" width="18" style="74" customWidth="1"/>
    <col min="15" max="16384" width="9.140625" style="74"/>
  </cols>
  <sheetData>
    <row r="1" spans="1:14" x14ac:dyDescent="0.25">
      <c r="A1" s="46"/>
      <c r="B1" s="46" t="s">
        <v>112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108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27" x14ac:dyDescent="0.25">
      <c r="A5" s="77">
        <v>1</v>
      </c>
      <c r="B5" s="77" t="s">
        <v>81</v>
      </c>
      <c r="C5" s="116"/>
      <c r="D5" s="15" t="s">
        <v>8</v>
      </c>
      <c r="E5" s="21">
        <v>10</v>
      </c>
      <c r="F5" s="117"/>
      <c r="G5" s="69">
        <f>E5*F5</f>
        <v>0</v>
      </c>
      <c r="H5" s="56"/>
      <c r="I5" s="69">
        <f>F5+H5*F5</f>
        <v>0</v>
      </c>
      <c r="J5" s="69">
        <f>G5+H5*G5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ht="27" x14ac:dyDescent="0.25">
      <c r="A6" s="18">
        <v>2</v>
      </c>
      <c r="B6" s="77" t="s">
        <v>80</v>
      </c>
      <c r="C6" s="44"/>
      <c r="D6" s="15" t="s">
        <v>8</v>
      </c>
      <c r="E6" s="6">
        <v>20</v>
      </c>
      <c r="F6" s="28"/>
      <c r="G6" s="69">
        <f>E6*F6</f>
        <v>0</v>
      </c>
      <c r="H6" s="56"/>
      <c r="I6" s="69">
        <f>F6+H6*F6</f>
        <v>0</v>
      </c>
      <c r="J6" s="69">
        <f>G6+H6*G6</f>
        <v>0</v>
      </c>
      <c r="K6" s="69">
        <f>G6*50%</f>
        <v>0</v>
      </c>
      <c r="L6" s="69">
        <f>J6*50%</f>
        <v>0</v>
      </c>
      <c r="M6" s="69">
        <f>G6+K6</f>
        <v>0</v>
      </c>
      <c r="N6" s="84">
        <f>J6+L6</f>
        <v>0</v>
      </c>
    </row>
    <row r="7" spans="1:14" x14ac:dyDescent="0.25">
      <c r="A7" s="94"/>
      <c r="B7" s="94" t="s">
        <v>7</v>
      </c>
      <c r="C7" s="94"/>
      <c r="D7" s="94"/>
      <c r="E7" s="94"/>
      <c r="F7" s="84"/>
      <c r="G7" s="84">
        <f>SUM(G6:G6)</f>
        <v>0</v>
      </c>
      <c r="H7" s="95"/>
      <c r="I7" s="84"/>
      <c r="J7" s="84">
        <f>SUM(J6:J6)</f>
        <v>0</v>
      </c>
      <c r="K7" s="84">
        <f t="shared" ref="K7" si="0">G7*30%</f>
        <v>0</v>
      </c>
      <c r="L7" s="84">
        <f t="shared" ref="L7" si="1">J7*30%</f>
        <v>0</v>
      </c>
      <c r="M7" s="84">
        <f t="shared" ref="M7" si="2">G7+K7</f>
        <v>0</v>
      </c>
      <c r="N7" s="84">
        <f t="shared" ref="N7" si="3">J7+L7</f>
        <v>0</v>
      </c>
    </row>
    <row r="8" spans="1:14" x14ac:dyDescent="0.25">
      <c r="A8" s="93"/>
      <c r="B8" s="93"/>
      <c r="C8" s="93"/>
      <c r="D8" s="93"/>
      <c r="E8" s="93"/>
      <c r="F8" s="75"/>
      <c r="G8" s="93"/>
      <c r="H8" s="99"/>
      <c r="I8" s="93"/>
      <c r="J8" s="93"/>
      <c r="K8" s="93"/>
      <c r="L8" s="93"/>
      <c r="M8" s="93"/>
      <c r="N8" s="93"/>
    </row>
    <row r="9" spans="1:14" s="83" customFormat="1" ht="44.45" customHeight="1" x14ac:dyDescent="0.25">
      <c r="B9" s="128" t="s">
        <v>92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x14ac:dyDescent="0.25">
      <c r="A10" s="96"/>
      <c r="B10" s="132" t="s">
        <v>60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1:14" x14ac:dyDescent="0.25">
      <c r="A11" s="96"/>
      <c r="B11" s="96"/>
      <c r="C11" s="96"/>
      <c r="D11" s="96"/>
      <c r="E11" s="96"/>
      <c r="F11" s="97"/>
      <c r="G11" s="96"/>
      <c r="H11" s="98"/>
      <c r="I11" s="96"/>
      <c r="J11" s="96"/>
      <c r="K11" s="96"/>
      <c r="L11" s="96"/>
      <c r="M11" s="96"/>
      <c r="N11" s="96"/>
    </row>
    <row r="12" spans="1:14" x14ac:dyDescent="0.25">
      <c r="A12" s="96"/>
      <c r="B12" s="96" t="s">
        <v>69</v>
      </c>
      <c r="C12" s="96"/>
      <c r="D12" s="96"/>
      <c r="E12" s="96"/>
      <c r="F12" s="96"/>
      <c r="G12" s="96"/>
      <c r="H12" s="98"/>
      <c r="I12" s="96"/>
      <c r="J12" s="96"/>
      <c r="K12" s="96"/>
      <c r="L12" s="96"/>
      <c r="M12" s="96"/>
      <c r="N12" s="96"/>
    </row>
    <row r="13" spans="1:14" x14ac:dyDescent="0.25">
      <c r="A13" s="96"/>
      <c r="B13" s="132" t="s">
        <v>82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4" x14ac:dyDescent="0.25">
      <c r="A14" s="96"/>
      <c r="B14" s="132" t="s">
        <v>70</v>
      </c>
      <c r="C14" s="132"/>
      <c r="D14" s="132"/>
      <c r="E14" s="132"/>
      <c r="F14" s="132"/>
      <c r="G14" s="132"/>
      <c r="H14" s="132"/>
      <c r="I14" s="132"/>
      <c r="J14" s="132"/>
      <c r="K14" s="96"/>
      <c r="L14" s="96"/>
      <c r="M14" s="96"/>
      <c r="N14" s="96"/>
    </row>
    <row r="15" spans="1:14" x14ac:dyDescent="0.25">
      <c r="A15" s="96"/>
      <c r="B15" s="96" t="s">
        <v>76</v>
      </c>
      <c r="C15" s="96"/>
      <c r="D15" s="96"/>
      <c r="E15" s="96"/>
      <c r="F15" s="97"/>
      <c r="G15" s="96"/>
      <c r="H15" s="98"/>
      <c r="I15" s="96"/>
      <c r="J15" s="96"/>
      <c r="K15" s="96"/>
      <c r="L15" s="96"/>
      <c r="M15" s="96"/>
      <c r="N15" s="96"/>
    </row>
  </sheetData>
  <mergeCells count="4">
    <mergeCell ref="B9:N9"/>
    <mergeCell ref="B10:N10"/>
    <mergeCell ref="B13:N13"/>
    <mergeCell ref="B14:J14"/>
  </mergeCells>
  <pageMargins left="0.25" right="0.25" top="0.75" bottom="0.75" header="0.3" footer="0.3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20FD7-04EB-422C-886E-41DB9ACBA6E1}">
  <sheetPr>
    <pageSetUpPr fitToPage="1"/>
  </sheetPr>
  <dimension ref="A1:N10"/>
  <sheetViews>
    <sheetView workbookViewId="0">
      <selection activeCell="B1" sqref="B1"/>
    </sheetView>
  </sheetViews>
  <sheetFormatPr defaultRowHeight="13.5" x14ac:dyDescent="0.25"/>
  <cols>
    <col min="1" max="1" width="9.140625" style="74"/>
    <col min="2" max="3" width="22.140625" style="74" customWidth="1"/>
    <col min="4" max="5" width="9.140625" style="74"/>
    <col min="6" max="6" width="15" style="74" customWidth="1"/>
    <col min="7" max="7" width="17.28515625" style="74" customWidth="1"/>
    <col min="8" max="8" width="15" style="74" customWidth="1"/>
    <col min="9" max="9" width="13" style="74" customWidth="1"/>
    <col min="10" max="10" width="14.7109375" style="74" customWidth="1"/>
    <col min="11" max="11" width="13.42578125" style="74" customWidth="1"/>
    <col min="12" max="12" width="14.140625" style="74" customWidth="1"/>
    <col min="13" max="13" width="14.85546875" style="74" customWidth="1"/>
    <col min="14" max="14" width="19.28515625" style="74" customWidth="1"/>
    <col min="15" max="16384" width="9.140625" style="74"/>
  </cols>
  <sheetData>
    <row r="1" spans="1:14" x14ac:dyDescent="0.25">
      <c r="A1" s="46"/>
      <c r="B1" s="46" t="s">
        <v>98</v>
      </c>
      <c r="C1" s="47"/>
      <c r="D1" s="46"/>
      <c r="E1" s="46"/>
      <c r="F1" s="11"/>
      <c r="G1" s="48"/>
      <c r="H1" s="54"/>
      <c r="I1" s="48"/>
      <c r="J1" s="48"/>
      <c r="K1" s="46"/>
      <c r="L1" s="46"/>
      <c r="M1" s="46"/>
      <c r="N1" s="46"/>
    </row>
    <row r="2" spans="1:14" x14ac:dyDescent="0.25">
      <c r="A2" s="93"/>
      <c r="B2" s="93"/>
      <c r="C2" s="93"/>
      <c r="D2" s="93"/>
      <c r="E2" s="93"/>
      <c r="F2" s="75"/>
      <c r="G2" s="93"/>
      <c r="H2" s="99"/>
      <c r="I2" s="93"/>
      <c r="J2" s="93"/>
      <c r="K2" s="93"/>
      <c r="L2" s="93"/>
      <c r="M2" s="93"/>
      <c r="N2" s="93"/>
    </row>
    <row r="3" spans="1:14" x14ac:dyDescent="0.25">
      <c r="A3" s="77">
        <v>1</v>
      </c>
      <c r="B3" s="77">
        <v>2</v>
      </c>
      <c r="C3" s="77">
        <v>3</v>
      </c>
      <c r="D3" s="77">
        <v>4</v>
      </c>
      <c r="E3" s="77">
        <v>5</v>
      </c>
      <c r="F3" s="78" t="s">
        <v>11</v>
      </c>
      <c r="G3" s="78" t="s">
        <v>12</v>
      </c>
      <c r="H3" s="88" t="s">
        <v>13</v>
      </c>
      <c r="I3" s="78" t="s">
        <v>14</v>
      </c>
      <c r="J3" s="14" t="s">
        <v>15</v>
      </c>
      <c r="K3" s="77">
        <v>11</v>
      </c>
      <c r="L3" s="94">
        <v>12</v>
      </c>
      <c r="M3" s="94">
        <v>13</v>
      </c>
      <c r="N3" s="94">
        <v>14</v>
      </c>
    </row>
    <row r="4" spans="1:14" ht="94.5" x14ac:dyDescent="0.25">
      <c r="A4" s="77" t="s">
        <v>0</v>
      </c>
      <c r="B4" s="77" t="s">
        <v>1</v>
      </c>
      <c r="C4" s="77" t="s">
        <v>16</v>
      </c>
      <c r="D4" s="77" t="s">
        <v>2</v>
      </c>
      <c r="E4" s="77" t="s">
        <v>3</v>
      </c>
      <c r="F4" s="14" t="s">
        <v>4</v>
      </c>
      <c r="G4" s="80" t="s">
        <v>5</v>
      </c>
      <c r="H4" s="88" t="s">
        <v>6</v>
      </c>
      <c r="I4" s="14" t="s">
        <v>10</v>
      </c>
      <c r="J4" s="14" t="s">
        <v>9</v>
      </c>
      <c r="K4" s="14" t="s">
        <v>128</v>
      </c>
      <c r="L4" s="14" t="s">
        <v>127</v>
      </c>
      <c r="M4" s="14" t="s">
        <v>17</v>
      </c>
      <c r="N4" s="14" t="s">
        <v>18</v>
      </c>
    </row>
    <row r="5" spans="1:14" ht="81" x14ac:dyDescent="0.25">
      <c r="A5" s="18">
        <v>1</v>
      </c>
      <c r="B5" s="77" t="s">
        <v>95</v>
      </c>
      <c r="C5" s="44"/>
      <c r="D5" s="15" t="s">
        <v>8</v>
      </c>
      <c r="E5" s="6">
        <v>45</v>
      </c>
      <c r="F5" s="28"/>
      <c r="G5" s="69">
        <f>E5*F5</f>
        <v>0</v>
      </c>
      <c r="H5" s="56"/>
      <c r="I5" s="69">
        <f>F5+H5*F5</f>
        <v>0</v>
      </c>
      <c r="J5" s="69">
        <f>G5+I5</f>
        <v>0</v>
      </c>
      <c r="K5" s="69">
        <f>G5*50%</f>
        <v>0</v>
      </c>
      <c r="L5" s="69">
        <f>J5*50%</f>
        <v>0</v>
      </c>
      <c r="M5" s="69">
        <f>G5+K5</f>
        <v>0</v>
      </c>
      <c r="N5" s="84">
        <f>J5+L5</f>
        <v>0</v>
      </c>
    </row>
    <row r="6" spans="1:14" x14ac:dyDescent="0.25">
      <c r="A6" s="94"/>
      <c r="B6" s="94" t="s">
        <v>7</v>
      </c>
      <c r="C6" s="94"/>
      <c r="D6" s="94"/>
      <c r="E6" s="94"/>
      <c r="F6" s="84"/>
      <c r="G6" s="84">
        <f>SUM(G5:G5)</f>
        <v>0</v>
      </c>
      <c r="H6" s="95"/>
      <c r="I6" s="84"/>
      <c r="J6" s="84">
        <f>SUM(J5:J5)</f>
        <v>0</v>
      </c>
      <c r="K6" s="84">
        <f t="shared" ref="K6" si="0">G6*30%</f>
        <v>0</v>
      </c>
      <c r="L6" s="84">
        <f t="shared" ref="L6" si="1">J6*30%</f>
        <v>0</v>
      </c>
      <c r="M6" s="84">
        <f t="shared" ref="M6" si="2">G6+K6</f>
        <v>0</v>
      </c>
      <c r="N6" s="84">
        <f t="shared" ref="N6" si="3">J6+L6</f>
        <v>0</v>
      </c>
    </row>
    <row r="7" spans="1:14" x14ac:dyDescent="0.25">
      <c r="A7" s="93"/>
      <c r="B7" s="93" t="s">
        <v>22</v>
      </c>
      <c r="C7" s="93"/>
      <c r="D7" s="93"/>
      <c r="E7" s="93"/>
      <c r="F7" s="75"/>
      <c r="G7" s="93"/>
      <c r="H7" s="99"/>
      <c r="I7" s="93"/>
      <c r="J7" s="93"/>
      <c r="K7" s="93"/>
      <c r="L7" s="93"/>
      <c r="M7" s="93"/>
      <c r="N7" s="93"/>
    </row>
    <row r="8" spans="1:14" s="96" customFormat="1" ht="44.45" customHeight="1" x14ac:dyDescent="0.25">
      <c r="B8" s="132" t="s">
        <v>96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4" ht="28.5" customHeight="1" x14ac:dyDescent="0.25">
      <c r="B9" s="130" t="s">
        <v>132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B10" s="74" t="s">
        <v>138</v>
      </c>
    </row>
  </sheetData>
  <mergeCells count="2">
    <mergeCell ref="B8:N8"/>
    <mergeCell ref="B9:N9"/>
  </mergeCells>
  <pageMargins left="0.25" right="0.25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Stanek Justyna</dc:creator>
  <cp:lastModifiedBy>Mokosiej Anna</cp:lastModifiedBy>
  <cp:lastPrinted>2025-03-19T08:36:07Z</cp:lastPrinted>
  <dcterms:created xsi:type="dcterms:W3CDTF">2015-06-05T18:19:34Z</dcterms:created>
  <dcterms:modified xsi:type="dcterms:W3CDTF">2025-03-19T08:36:13Z</dcterms:modified>
</cp:coreProperties>
</file>