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leksandrowicz\Desktop\Przetarg  energia elektryczna  2023r\"/>
    </mc:Choice>
  </mc:AlternateContent>
  <bookViews>
    <workbookView xWindow="-105" yWindow="-105" windowWidth="19425" windowHeight="10305"/>
  </bookViews>
  <sheets>
    <sheet name="Wykaz ppe oświetlenie" sheetId="1" r:id="rId1"/>
    <sheet name="wykaz ppe do umowy zał 1" sheetId="2" r:id="rId2"/>
    <sheet name="wykaz odbiorców zał 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4" i="1" l="1"/>
  <c r="AS23" i="1"/>
  <c r="K22" i="2" s="1"/>
  <c r="AS22" i="1"/>
  <c r="AS21" i="1"/>
  <c r="AS20" i="1"/>
  <c r="AS19" i="1"/>
  <c r="AS18" i="1"/>
  <c r="AS17" i="1"/>
  <c r="K16" i="2" s="1"/>
  <c r="AS16" i="1"/>
  <c r="AS15" i="1"/>
  <c r="K14" i="2" s="1"/>
  <c r="AS14" i="1"/>
  <c r="AS13" i="1"/>
  <c r="AS12" i="1"/>
  <c r="AS11" i="1"/>
  <c r="AS10" i="1"/>
  <c r="AS9" i="1"/>
  <c r="K8" i="2" s="1"/>
  <c r="AS8" i="1"/>
  <c r="AS7" i="1"/>
  <c r="K6" i="2" s="1"/>
  <c r="AS6" i="1"/>
  <c r="AS5" i="1"/>
  <c r="K4" i="2" s="1"/>
  <c r="AS4" i="1"/>
  <c r="AS3" i="1"/>
  <c r="AZ20" i="1"/>
  <c r="AZ19" i="1"/>
  <c r="AN24" i="1"/>
  <c r="AN23" i="1"/>
  <c r="AN22" i="1"/>
  <c r="AN21" i="1"/>
  <c r="K20" i="2" s="1"/>
  <c r="AN20" i="1"/>
  <c r="K19" i="2" s="1"/>
  <c r="AN19" i="1"/>
  <c r="K18" i="2" s="1"/>
  <c r="AN18" i="1"/>
  <c r="K17" i="2" s="1"/>
  <c r="AN17" i="1"/>
  <c r="AN16" i="1"/>
  <c r="AN15" i="1"/>
  <c r="AN14" i="1"/>
  <c r="AN13" i="1"/>
  <c r="K12" i="2" s="1"/>
  <c r="AN12" i="1"/>
  <c r="K11" i="2" s="1"/>
  <c r="AN11" i="1"/>
  <c r="K10" i="2" s="1"/>
  <c r="AN10" i="1"/>
  <c r="K9" i="2" s="1"/>
  <c r="AN9" i="1"/>
  <c r="AN8" i="1"/>
  <c r="AN7" i="1"/>
  <c r="AN6" i="1"/>
  <c r="AN5" i="1"/>
  <c r="AN4" i="1"/>
  <c r="K3" i="2" s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B5" i="3"/>
  <c r="C5" i="3"/>
  <c r="D5" i="3"/>
  <c r="E5" i="3"/>
  <c r="F5" i="3"/>
  <c r="G5" i="3"/>
  <c r="H5" i="3"/>
  <c r="I5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C3" i="3"/>
  <c r="B3" i="3"/>
  <c r="I2" i="3"/>
  <c r="H2" i="3"/>
  <c r="G2" i="3"/>
  <c r="F2" i="3"/>
  <c r="E2" i="3"/>
  <c r="D2" i="3"/>
  <c r="C2" i="3"/>
  <c r="B2" i="3"/>
  <c r="A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I2" i="2"/>
  <c r="G2" i="2"/>
  <c r="H2" i="2"/>
  <c r="D2" i="2"/>
  <c r="C2" i="2"/>
  <c r="B2" i="2"/>
  <c r="AI25" i="1"/>
  <c r="AK25" i="1"/>
  <c r="AJ25" i="1"/>
  <c r="K23" i="2"/>
  <c r="K21" i="2"/>
  <c r="K15" i="2"/>
  <c r="K13" i="2"/>
  <c r="K7" i="2"/>
  <c r="K5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E2" i="2"/>
  <c r="F2" i="2"/>
  <c r="J2" i="2"/>
  <c r="AN3" i="1"/>
  <c r="AN25" i="1" l="1"/>
  <c r="AN26" i="1" s="1"/>
  <c r="AS25" i="1" l="1"/>
  <c r="AS26" i="1" s="1"/>
  <c r="K2" i="2"/>
  <c r="K24" i="2" s="1"/>
  <c r="K25" i="2" s="1"/>
</calcChain>
</file>

<file path=xl/sharedStrings.xml><?xml version="1.0" encoding="utf-8"?>
<sst xmlns="http://schemas.openxmlformats.org/spreadsheetml/2006/main" count="828" uniqueCount="200">
  <si>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</si>
  <si>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</si>
  <si>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</si>
  <si>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</si>
  <si>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</si>
  <si>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</si>
  <si>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</si>
  <si>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</si>
  <si>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</si>
  <si>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</si>
  <si>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</si>
  <si>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</si>
  <si>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</si>
  <si>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</si>
  <si>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</si>
  <si>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</si>
  <si>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</si>
  <si>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</si>
  <si>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</si>
  <si>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NIP</t>
  </si>
  <si>
    <t>Ulica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</si>
  <si>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</si>
  <si>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</si>
  <si>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</si>
  <si>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</si>
  <si>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</si>
  <si>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</si>
  <si>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</si>
  <si>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</si>
  <si>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</si>
  <si>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</si>
  <si>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</si>
  <si>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</si>
  <si>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</si>
  <si>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</si>
  <si>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</si>
  <si>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</si>
  <si>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</si>
  <si>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</si>
  <si>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</si>
  <si>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</si>
  <si>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</si>
  <si>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</si>
  <si>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</si>
  <si>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</si>
  <si>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</si>
  <si>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</si>
  <si>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</si>
  <si>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</si>
  <si>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</si>
  <si>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</si>
  <si>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</si>
  <si>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</si>
  <si>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</si>
  <si>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</si>
  <si>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</si>
  <si>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</si>
  <si>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</si>
  <si>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 strefa kWh</t>
  </si>
  <si>
    <t>II strefa kWh</t>
  </si>
  <si>
    <t>III strefa kWh</t>
  </si>
  <si>
    <t>IV strefa kWh</t>
  </si>
  <si>
    <t>Suma     kWh</t>
  </si>
  <si>
    <t>35</t>
  </si>
  <si>
    <t>3</t>
  </si>
  <si>
    <t>2</t>
  </si>
  <si>
    <t>14</t>
  </si>
  <si>
    <t>5</t>
  </si>
  <si>
    <t>1</t>
  </si>
  <si>
    <t>Rozdzielona</t>
  </si>
  <si>
    <t>Indywidualna</t>
  </si>
  <si>
    <t>C12a</t>
  </si>
  <si>
    <t>C11</t>
  </si>
  <si>
    <t>G11</t>
  </si>
  <si>
    <t>Nr posesji</t>
  </si>
  <si>
    <t xml:space="preserve">Nabywca </t>
  </si>
  <si>
    <t xml:space="preserve">NIP </t>
  </si>
  <si>
    <t>Odbiorca</t>
  </si>
  <si>
    <t xml:space="preserve">Ulica </t>
  </si>
  <si>
    <t>ENERGA  Operator SA</t>
  </si>
  <si>
    <t>Powiat Chełmiński</t>
  </si>
  <si>
    <t>8751462248</t>
  </si>
  <si>
    <t>871123202</t>
  </si>
  <si>
    <t>86-200</t>
  </si>
  <si>
    <t>Chełmno</t>
  </si>
  <si>
    <t>Harcerska</t>
  </si>
  <si>
    <t>4</t>
  </si>
  <si>
    <t>86-212</t>
  </si>
  <si>
    <t>Grubno</t>
  </si>
  <si>
    <t>56</t>
  </si>
  <si>
    <t>Zespół Szkół Ogólnokształcących Nr 1 Liceum i Gimnazjum Chełmińskie</t>
  </si>
  <si>
    <t>Dominikańska</t>
  </si>
  <si>
    <t>Zespół Szkół Nr 2 im. Adama Mickiewicza</t>
  </si>
  <si>
    <t>Szkolna</t>
  </si>
  <si>
    <t>Powiatowy Urząd Pracy</t>
  </si>
  <si>
    <t>Świętojerska</t>
  </si>
  <si>
    <t>Powiatowy Zarząd Dróg w Chełmnie</t>
  </si>
  <si>
    <t>Łunawska</t>
  </si>
  <si>
    <t>9</t>
  </si>
  <si>
    <t>Specjalny Ośrodek Szkolno-Wychowawczy</t>
  </si>
  <si>
    <t>Parkowa</t>
  </si>
  <si>
    <t>Starostwo Powiatowe w Chełmnie</t>
  </si>
  <si>
    <t>Zespół Szkół Centrum Kształcenia Zawodowego im. I. Łyskowskiego w Grubnie</t>
  </si>
  <si>
    <t>Stolno</t>
  </si>
  <si>
    <t>Dom Pomocy Społecznej Mgoszcz</t>
  </si>
  <si>
    <t>86-230</t>
  </si>
  <si>
    <t>Mgoszcz</t>
  </si>
  <si>
    <t>54</t>
  </si>
  <si>
    <t>Placówka OpiekuńczoWychowawcza Dom nr 1</t>
  </si>
  <si>
    <t>Placówka OpiekuńczoWychowawcza Dom nr 3</t>
  </si>
  <si>
    <t>Ignacego Danielewskiego</t>
  </si>
  <si>
    <t>8</t>
  </si>
  <si>
    <t>86-260</t>
  </si>
  <si>
    <t>Unisław</t>
  </si>
  <si>
    <t>Sportowa</t>
  </si>
  <si>
    <t>1a</t>
  </si>
  <si>
    <t>Zespół Szkół Ogólnokształcących Nr 1 Liceum i Gimnazjum Chelmińskie</t>
  </si>
  <si>
    <t>Specjalny Ośrodek SzkolnoWychowawczy</t>
  </si>
  <si>
    <t>Słowackiego</t>
  </si>
  <si>
    <t>590243892020849955</t>
  </si>
  <si>
    <t>58008541</t>
  </si>
  <si>
    <t>590243892021188657</t>
  </si>
  <si>
    <t>94263560</t>
  </si>
  <si>
    <t>590243892021188497</t>
  </si>
  <si>
    <t>94263538</t>
  </si>
  <si>
    <t>590243892021180286</t>
  </si>
  <si>
    <t>94263544</t>
  </si>
  <si>
    <t>590243892021134357</t>
  </si>
  <si>
    <t>590243892020792770</t>
  </si>
  <si>
    <t>71336240</t>
  </si>
  <si>
    <t>590243892021047565</t>
  </si>
  <si>
    <t>71316871</t>
  </si>
  <si>
    <t>590243892020327323</t>
  </si>
  <si>
    <t>71336260</t>
  </si>
  <si>
    <t>590243892020737993</t>
  </si>
  <si>
    <t>590243892020943349</t>
  </si>
  <si>
    <t>590243892020414917</t>
  </si>
  <si>
    <t>590243892020826482</t>
  </si>
  <si>
    <t>590243892021045493</t>
  </si>
  <si>
    <t>90727348</t>
  </si>
  <si>
    <t>590243892020551704</t>
  </si>
  <si>
    <t>590243892020714796</t>
  </si>
  <si>
    <t>590243892020701062</t>
  </si>
  <si>
    <t>30086193</t>
  </si>
  <si>
    <t>590243892020290641</t>
  </si>
  <si>
    <t>30026586</t>
  </si>
  <si>
    <t>590243892020424336</t>
  </si>
  <si>
    <t>590243892020566432</t>
  </si>
  <si>
    <t>590243892020220198</t>
  </si>
  <si>
    <t>96461016</t>
  </si>
  <si>
    <t>590243892020445195</t>
  </si>
  <si>
    <t>71258137</t>
  </si>
  <si>
    <t>G12w</t>
  </si>
  <si>
    <r>
      <t xml:space="preserve">Potrzeba dostosowania układu pomiarowego </t>
    </r>
    <r>
      <rPr>
        <b/>
        <sz val="9"/>
        <rFont val="Arial Narrow"/>
        <family val="2"/>
        <charset val="238"/>
      </rPr>
      <t xml:space="preserve">(TAK/NIE)  </t>
    </r>
  </si>
  <si>
    <t>ENERGA Obrót SA</t>
  </si>
  <si>
    <t>RENPRO sp. z o.o.</t>
  </si>
  <si>
    <t>Kolejowa</t>
  </si>
  <si>
    <t xml:space="preserve">Placówka OpiekuńczoWychowawcza Dom nr 2 </t>
  </si>
  <si>
    <t>Gorczyckiego</t>
  </si>
  <si>
    <t>Placówka Opiekuńczo Wychowawcza Dom nr 1</t>
  </si>
  <si>
    <t>Zespół Szkół Centrum Kształcenia Zawodowego</t>
  </si>
  <si>
    <t>Kompleksowa</t>
  </si>
  <si>
    <t>16</t>
  </si>
  <si>
    <t>94113809</t>
  </si>
  <si>
    <t>40</t>
  </si>
  <si>
    <t>11</t>
  </si>
  <si>
    <t>30026573</t>
  </si>
  <si>
    <t>15</t>
  </si>
  <si>
    <t>30087283</t>
  </si>
  <si>
    <t>30086689</t>
  </si>
  <si>
    <t>30084531</t>
  </si>
  <si>
    <t>30084565</t>
  </si>
  <si>
    <t>22</t>
  </si>
  <si>
    <t>11682792</t>
  </si>
  <si>
    <t>590243892042806653</t>
  </si>
  <si>
    <t>96462528</t>
  </si>
  <si>
    <t>C21</t>
  </si>
  <si>
    <t>95</t>
  </si>
  <si>
    <t>96708788</t>
  </si>
  <si>
    <t>27</t>
  </si>
  <si>
    <t>97568744</t>
  </si>
  <si>
    <t>12</t>
  </si>
  <si>
    <t>90</t>
  </si>
  <si>
    <t>Profil - planowane zużycie w 2024 roku</t>
  </si>
  <si>
    <t>Profil - planowane zużycie w 2025 roku</t>
  </si>
  <si>
    <t>Moc instalacji  wytwórczej                    [kW]</t>
  </si>
  <si>
    <t>Roczne zużycie energii [kWh]</t>
  </si>
  <si>
    <t>Adres e-mail</t>
  </si>
  <si>
    <t>wykretagata@gmail.com</t>
  </si>
  <si>
    <t>marcin.sowinski@grubno.pl</t>
  </si>
  <si>
    <t>magdalena.tomaszewska@zso1chelmno.pl</t>
  </si>
  <si>
    <t>sekretariat@zs2.edu.pl</t>
  </si>
  <si>
    <t>strembski@chelmno.praca.gov.pl</t>
  </si>
  <si>
    <t>pzd@powiat-chelmno.pl</t>
  </si>
  <si>
    <t>soswchelmno@tlen.pl</t>
  </si>
  <si>
    <t>m.aleksandrowicz@powiat-chelmno.pl</t>
  </si>
  <si>
    <t>dag.mgoszcz@wp.pl</t>
  </si>
  <si>
    <t>Powiatowe Centrum Pomocy Rodzinie</t>
  </si>
  <si>
    <t>a.kwapis@powiat-chelmno.pl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</si>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</sst>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0.00"/>
    <numFmt numFmtId="165" formatCode="[$-415]General"/>
    <numFmt numFmtId="166" formatCode="#,##0.00&quot; &quot;[$zł-415];[Red]&quot;-&quot;#,##0.00&quot; &quot;[$zł-415]"/>
  </numFmts>
  <fonts count="15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6" fontId="7" fillId="0" borderId="0"/>
  </cellStyleXfs>
  <cellXfs count="61">
    <xf numFmtId="0" fontId="0" fillId="0" borderId="0" xfId="0"/>
    <xf numFmtId="165" fontId="8" fillId="3" borderId="2" xfId="1" applyFont="1" applyFill="1" applyBorder="1" applyAlignment="1" applyProtection="1">
      <alignment horizontal="center" vertical="center"/>
    </xf>
    <xf numFmtId="165" fontId="8" fillId="0" borderId="0" xfId="1" applyFont="1" applyProtection="1"/>
    <xf numFmtId="164" fontId="8" fillId="2" borderId="2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165" fontId="8" fillId="2" borderId="2" xfId="1" applyFont="1" applyFill="1" applyBorder="1" applyAlignment="1" applyProtection="1">
      <alignment horizontal="center" vertical="center" wrapText="1"/>
    </xf>
    <xf numFmtId="165" fontId="8" fillId="3" borderId="2" xfId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</xf>
    <xf numFmtId="0" fontId="8" fillId="0" borderId="2" xfId="0" applyFont="1" applyBorder="1"/>
    <xf numFmtId="165" fontId="8" fillId="0" borderId="2" xfId="1" applyFont="1" applyFill="1" applyBorder="1"/>
    <xf numFmtId="165" fontId="8" fillId="0" borderId="2" xfId="1" applyFont="1" applyFill="1" applyBorder="1" applyAlignment="1">
      <alignment horizontal="center"/>
    </xf>
    <xf numFmtId="49" fontId="8" fillId="0" borderId="2" xfId="0" applyNumberFormat="1" applyFont="1" applyBorder="1"/>
    <xf numFmtId="0" fontId="8" fillId="0" borderId="2" xfId="0" applyFont="1" applyFill="1" applyBorder="1" applyAlignment="1">
      <alignment vertical="center"/>
    </xf>
    <xf numFmtId="1" fontId="8" fillId="0" borderId="2" xfId="1" applyNumberFormat="1" applyFont="1" applyFill="1" applyBorder="1"/>
    <xf numFmtId="165" fontId="8" fillId="0" borderId="0" xfId="1" applyFont="1" applyFill="1"/>
    <xf numFmtId="0" fontId="8" fillId="0" borderId="2" xfId="0" applyFont="1" applyFill="1" applyBorder="1" applyAlignment="1">
      <alignment horizontal="right" vertical="center"/>
    </xf>
    <xf numFmtId="165" fontId="8" fillId="0" borderId="0" xfId="1" applyFont="1"/>
    <xf numFmtId="165" fontId="8" fillId="0" borderId="0" xfId="1" applyFont="1" applyAlignment="1">
      <alignment horizontal="right"/>
    </xf>
    <xf numFmtId="0" fontId="10" fillId="0" borderId="0" xfId="0" applyFont="1"/>
    <xf numFmtId="49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center"/>
    </xf>
    <xf numFmtId="165" fontId="8" fillId="0" borderId="0" xfId="1" applyFont="1" applyAlignment="1">
      <alignment horizontal="center"/>
    </xf>
    <xf numFmtId="0" fontId="11" fillId="0" borderId="2" xfId="0" applyFont="1" applyBorder="1"/>
    <xf numFmtId="165" fontId="11" fillId="0" borderId="2" xfId="1" applyFont="1" applyFill="1" applyBorder="1"/>
    <xf numFmtId="165" fontId="11" fillId="0" borderId="2" xfId="1" applyFont="1" applyFill="1" applyBorder="1" applyAlignment="1">
      <alignment horizontal="center"/>
    </xf>
    <xf numFmtId="49" fontId="11" fillId="0" borderId="2" xfId="0" applyNumberFormat="1" applyFont="1" applyBorder="1"/>
    <xf numFmtId="0" fontId="11" fillId="0" borderId="0" xfId="0" applyFo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right" vertical="center"/>
    </xf>
    <xf numFmtId="1" fontId="11" fillId="0" borderId="2" xfId="1" applyNumberFormat="1" applyFont="1" applyFill="1" applyBorder="1"/>
    <xf numFmtId="165" fontId="11" fillId="0" borderId="0" xfId="1" applyFont="1" applyFill="1"/>
    <xf numFmtId="0" fontId="8" fillId="0" borderId="2" xfId="0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2" xfId="0" applyNumberFormat="1" applyFont="1" applyBorder="1" applyAlignment="1">
      <alignment horizontal="right"/>
    </xf>
    <xf numFmtId="1" fontId="9" fillId="0" borderId="2" xfId="1" applyNumberFormat="1" applyFont="1" applyFill="1" applyBorder="1"/>
    <xf numFmtId="1" fontId="12" fillId="0" borderId="2" xfId="1" applyNumberFormat="1" applyFont="1" applyFill="1" applyBorder="1"/>
    <xf numFmtId="14" fontId="8" fillId="0" borderId="2" xfId="1" applyNumberFormat="1" applyFont="1" applyFill="1" applyBorder="1" applyAlignment="1">
      <alignment horizontal="right"/>
    </xf>
    <xf numFmtId="165" fontId="13" fillId="0" borderId="1" xfId="1" applyFont="1" applyBorder="1" applyAlignment="1">
      <alignment vertical="center"/>
    </xf>
    <xf numFmtId="165" fontId="13" fillId="0" borderId="1" xfId="1" applyFont="1" applyBorder="1" applyAlignment="1">
      <alignment horizontal="center" vertical="center"/>
    </xf>
    <xf numFmtId="165" fontId="13" fillId="0" borderId="1" xfId="1" applyFont="1" applyBorder="1" applyAlignment="1">
      <alignment horizontal="center" vertical="center" wrapText="1"/>
    </xf>
    <xf numFmtId="165" fontId="14" fillId="0" borderId="0" xfId="1" applyFont="1"/>
    <xf numFmtId="165" fontId="14" fillId="0" borderId="1" xfId="1" applyFont="1" applyBorder="1"/>
    <xf numFmtId="0" fontId="14" fillId="0" borderId="1" xfId="1" applyNumberFormat="1" applyFont="1" applyBorder="1"/>
    <xf numFmtId="49" fontId="14" fillId="0" borderId="1" xfId="1" applyNumberFormat="1" applyFont="1" applyBorder="1"/>
    <xf numFmtId="1" fontId="14" fillId="0" borderId="1" xfId="1" applyNumberFormat="1" applyFont="1" applyBorder="1"/>
    <xf numFmtId="165" fontId="13" fillId="0" borderId="1" xfId="1" applyFont="1" applyBorder="1" applyAlignment="1">
      <alignment horizontal="right" vertical="center" wrapText="1"/>
    </xf>
    <xf numFmtId="0" fontId="14" fillId="0" borderId="1" xfId="1" applyNumberFormat="1" applyFont="1" applyBorder="1" applyAlignment="1">
      <alignment horizontal="right"/>
    </xf>
    <xf numFmtId="165" fontId="14" fillId="0" borderId="0" xfId="1" applyFont="1" applyAlignment="1">
      <alignment horizontal="right"/>
    </xf>
    <xf numFmtId="165" fontId="13" fillId="0" borderId="0" xfId="1" applyFont="1" applyAlignment="1">
      <alignment horizontal="center" vertical="center" wrapText="1"/>
    </xf>
    <xf numFmtId="0" fontId="14" fillId="0" borderId="3" xfId="1" applyNumberFormat="1" applyFont="1" applyBorder="1" applyAlignment="1">
      <alignment horizontal="center"/>
    </xf>
    <xf numFmtId="165" fontId="13" fillId="0" borderId="2" xfId="1" applyFont="1" applyBorder="1" applyAlignment="1">
      <alignment horizontal="center" vertical="center" wrapText="1"/>
    </xf>
    <xf numFmtId="165" fontId="14" fillId="0" borderId="2" xfId="1" applyFont="1" applyBorder="1"/>
    <xf numFmtId="165" fontId="8" fillId="3" borderId="2" xfId="1" applyFont="1" applyFill="1" applyBorder="1" applyAlignment="1" applyProtection="1">
      <alignment horizontal="center" vertical="center"/>
    </xf>
    <xf numFmtId="164" fontId="8" fillId="4" borderId="2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5" fontId="8" fillId="3" borderId="2" xfId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/>
    </xf>
  </cellXfs>
  <cellStyles count="10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6"/>
  <sheetViews>
    <sheetView tabSelected="1" topLeftCell="N1" workbookViewId="0">
      <selection activeCell="W25" sqref="W25"/>
    </sheetView>
  </sheetViews>
  <sheetFormatPr defaultColWidth="8.5" defaultRowHeight="13.5"/>
  <cols>
    <col min="1" max="2" width="8.5" style="17" customWidth="1"/>
    <col min="3" max="3" width="14" style="17" customWidth="1"/>
    <col min="4" max="4" width="11.875" style="17" customWidth="1"/>
    <col min="5" max="8" width="10.125" style="17" customWidth="1"/>
    <col min="9" max="9" width="8.5" style="17" customWidth="1"/>
    <col min="10" max="10" width="10.5" style="17" customWidth="1"/>
    <col min="11" max="11" width="8.5" style="17" customWidth="1"/>
    <col min="12" max="12" width="15" style="17" customWidth="1"/>
    <col min="13" max="13" width="16.125" style="17" customWidth="1"/>
    <col min="14" max="14" width="8.5" style="17" customWidth="1"/>
    <col min="15" max="15" width="7.625" style="17" customWidth="1"/>
    <col min="16" max="16" width="6.625" style="17" customWidth="1"/>
    <col min="17" max="17" width="4.625" style="22" customWidth="1"/>
    <col min="18" max="18" width="4.75" style="17" customWidth="1"/>
    <col min="19" max="19" width="30.75" style="17" customWidth="1"/>
    <col min="20" max="20" width="8.75" style="17" customWidth="1"/>
    <col min="21" max="21" width="14" style="17" customWidth="1"/>
    <col min="22" max="22" width="18.25" style="17" customWidth="1"/>
    <col min="23" max="23" width="4.625" style="22" customWidth="1"/>
    <col min="24" max="24" width="4.375" style="17" customWidth="1"/>
    <col min="25" max="25" width="47.5" style="17" customWidth="1"/>
    <col min="26" max="27" width="8.5" style="17" customWidth="1"/>
    <col min="28" max="28" width="7.875" style="17" customWidth="1"/>
    <col min="29" max="29" width="14.625" style="17" customWidth="1"/>
    <col min="30" max="30" width="4.625" style="22" customWidth="1"/>
    <col min="31" max="31" width="8.5" style="17" customWidth="1"/>
    <col min="32" max="32" width="13.125" style="18" customWidth="1"/>
    <col min="33" max="33" width="7.125" style="18" customWidth="1"/>
    <col min="34" max="35" width="8.5" style="17" customWidth="1"/>
    <col min="36" max="37" width="8.75" style="17" customWidth="1"/>
    <col min="38" max="46" width="8.5" style="17" customWidth="1"/>
    <col min="47" max="47" width="7.375" style="17" customWidth="1"/>
    <col min="48" max="52" width="5.5" style="17" customWidth="1"/>
    <col min="53" max="55" width="8.5" style="17" customWidth="1"/>
    <col min="56" max="56" width="14.875" style="17" customWidth="1"/>
    <col min="57" max="57" width="13.75" style="17" customWidth="1"/>
    <col min="58" max="58" width="8.5" style="17" customWidth="1"/>
    <col min="59" max="59" width="14.125" style="17" customWidth="1"/>
    <col min="60" max="60" width="8.5" style="17" customWidth="1"/>
    <col min="61" max="61" width="11.75" style="17" customWidth="1"/>
    <col min="62" max="62" width="11.875" style="17" customWidth="1"/>
    <col min="63" max="63" width="11.75" style="17" customWidth="1"/>
    <col min="64" max="16384" width="8.5" style="17"/>
  </cols>
  <sheetData>
    <row r="1" spans="1:63" s="2" customFormat="1" ht="27" customHeight="1">
      <c r="A1" s="56" t="s">
        <v>0</v>
      </c>
      <c r="B1" s="56" t="s">
        <v>1</v>
      </c>
      <c r="C1" s="57" t="s">
        <v>44</v>
      </c>
      <c r="D1" s="57" t="s">
        <v>2</v>
      </c>
      <c r="E1" s="57" t="s">
        <v>45</v>
      </c>
      <c r="F1" s="57" t="s">
        <v>55</v>
      </c>
      <c r="G1" s="57" t="s">
        <v>56</v>
      </c>
      <c r="H1" s="57" t="s">
        <v>57</v>
      </c>
      <c r="I1" s="56" t="s">
        <v>3</v>
      </c>
      <c r="J1" s="57" t="s">
        <v>153</v>
      </c>
      <c r="K1" s="56" t="s">
        <v>4</v>
      </c>
      <c r="L1" s="56" t="s">
        <v>5</v>
      </c>
      <c r="M1" s="56"/>
      <c r="N1" s="56"/>
      <c r="O1" s="56"/>
      <c r="P1" s="56"/>
      <c r="Q1" s="56"/>
      <c r="R1" s="56"/>
      <c r="S1" s="57" t="s">
        <v>54</v>
      </c>
      <c r="T1" s="57"/>
      <c r="U1" s="57"/>
      <c r="V1" s="57"/>
      <c r="W1" s="57"/>
      <c r="X1" s="57"/>
      <c r="Y1" s="57" t="s">
        <v>49</v>
      </c>
      <c r="Z1" s="57"/>
      <c r="AA1" s="57"/>
      <c r="AB1" s="57"/>
      <c r="AC1" s="57"/>
      <c r="AD1" s="57"/>
      <c r="AE1" s="57"/>
      <c r="AF1" s="57"/>
      <c r="AG1" s="57"/>
      <c r="AH1" s="57" t="s">
        <v>7</v>
      </c>
      <c r="AI1" s="58" t="s">
        <v>53</v>
      </c>
      <c r="AJ1" s="55" t="s">
        <v>183</v>
      </c>
      <c r="AK1" s="55"/>
      <c r="AL1" s="55"/>
      <c r="AM1" s="55"/>
      <c r="AN1" s="55"/>
      <c r="AO1" s="55" t="s">
        <v>184</v>
      </c>
      <c r="AP1" s="55"/>
      <c r="AQ1" s="55"/>
      <c r="AR1" s="55"/>
      <c r="AS1" s="55"/>
      <c r="AT1" s="1"/>
      <c r="AU1" s="55" t="s">
        <v>8</v>
      </c>
      <c r="AV1" s="55"/>
      <c r="AW1" s="55"/>
      <c r="AX1" s="55"/>
      <c r="AY1" s="55"/>
      <c r="AZ1" s="55"/>
      <c r="BA1" s="58" t="s">
        <v>9</v>
      </c>
      <c r="BB1" s="58"/>
      <c r="BC1" s="60" t="s">
        <v>10</v>
      </c>
      <c r="BD1" s="60"/>
      <c r="BE1" s="60"/>
      <c r="BF1" s="60"/>
      <c r="BG1" s="60"/>
      <c r="BH1" s="60"/>
      <c r="BI1" s="59" t="s">
        <v>11</v>
      </c>
      <c r="BJ1" s="59" t="s">
        <v>12</v>
      </c>
      <c r="BK1" s="59" t="s">
        <v>13</v>
      </c>
    </row>
    <row r="2" spans="1:63" s="2" customFormat="1" ht="58.9" customHeight="1">
      <c r="A2" s="56"/>
      <c r="B2" s="56"/>
      <c r="C2" s="57"/>
      <c r="D2" s="57"/>
      <c r="E2" s="57"/>
      <c r="F2" s="57"/>
      <c r="G2" s="57"/>
      <c r="H2" s="57"/>
      <c r="I2" s="56"/>
      <c r="J2" s="57"/>
      <c r="K2" s="56"/>
      <c r="L2" s="3" t="s">
        <v>14</v>
      </c>
      <c r="M2" s="3" t="s">
        <v>19</v>
      </c>
      <c r="N2" s="3" t="s">
        <v>15</v>
      </c>
      <c r="O2" s="3" t="s">
        <v>17</v>
      </c>
      <c r="P2" s="3" t="s">
        <v>18</v>
      </c>
      <c r="Q2" s="3" t="s">
        <v>74</v>
      </c>
      <c r="R2" s="3" t="s">
        <v>21</v>
      </c>
      <c r="S2" s="3" t="s">
        <v>52</v>
      </c>
      <c r="T2" s="3" t="s">
        <v>48</v>
      </c>
      <c r="U2" s="3" t="s">
        <v>17</v>
      </c>
      <c r="V2" s="3" t="s">
        <v>20</v>
      </c>
      <c r="W2" s="3" t="s">
        <v>74</v>
      </c>
      <c r="X2" s="3" t="s">
        <v>21</v>
      </c>
      <c r="Y2" s="3" t="s">
        <v>50</v>
      </c>
      <c r="Z2" s="3" t="s">
        <v>47</v>
      </c>
      <c r="AA2" s="3" t="s">
        <v>51</v>
      </c>
      <c r="AB2" s="3" t="s">
        <v>17</v>
      </c>
      <c r="AC2" s="3" t="s">
        <v>20</v>
      </c>
      <c r="AD2" s="3" t="s">
        <v>74</v>
      </c>
      <c r="AE2" s="3" t="s">
        <v>21</v>
      </c>
      <c r="AF2" s="4" t="s">
        <v>6</v>
      </c>
      <c r="AG2" s="4" t="s">
        <v>46</v>
      </c>
      <c r="AH2" s="57"/>
      <c r="AI2" s="58"/>
      <c r="AJ2" s="5" t="s">
        <v>58</v>
      </c>
      <c r="AK2" s="5" t="s">
        <v>59</v>
      </c>
      <c r="AL2" s="5" t="s">
        <v>60</v>
      </c>
      <c r="AM2" s="5" t="s">
        <v>61</v>
      </c>
      <c r="AN2" s="6" t="s">
        <v>62</v>
      </c>
      <c r="AO2" s="5" t="s">
        <v>58</v>
      </c>
      <c r="AP2" s="5" t="s">
        <v>59</v>
      </c>
      <c r="AQ2" s="5" t="s">
        <v>60</v>
      </c>
      <c r="AR2" s="5" t="s">
        <v>61</v>
      </c>
      <c r="AS2" s="6" t="s">
        <v>62</v>
      </c>
      <c r="AT2" s="5" t="s">
        <v>185</v>
      </c>
      <c r="AU2" s="6" t="s">
        <v>22</v>
      </c>
      <c r="AV2" s="1" t="s">
        <v>23</v>
      </c>
      <c r="AW2" s="1" t="s">
        <v>24</v>
      </c>
      <c r="AX2" s="1" t="s">
        <v>25</v>
      </c>
      <c r="AY2" s="1" t="s">
        <v>26</v>
      </c>
      <c r="AZ2" s="6" t="s">
        <v>27</v>
      </c>
      <c r="BA2" s="7" t="s">
        <v>28</v>
      </c>
      <c r="BB2" s="7" t="s">
        <v>29</v>
      </c>
      <c r="BC2" s="5" t="s">
        <v>30</v>
      </c>
      <c r="BD2" s="5" t="s">
        <v>31</v>
      </c>
      <c r="BE2" s="5" t="s">
        <v>32</v>
      </c>
      <c r="BF2" s="5" t="s">
        <v>33</v>
      </c>
      <c r="BG2" s="5" t="s">
        <v>34</v>
      </c>
      <c r="BH2" s="8" t="s">
        <v>35</v>
      </c>
      <c r="BI2" s="59"/>
      <c r="BJ2" s="59"/>
      <c r="BK2" s="59"/>
    </row>
    <row r="3" spans="1:63" s="15" customFormat="1" ht="11.25" customHeight="1">
      <c r="A3" s="9">
        <v>1</v>
      </c>
      <c r="B3" s="10"/>
      <c r="C3" s="9" t="s">
        <v>79</v>
      </c>
      <c r="D3" s="9" t="s">
        <v>155</v>
      </c>
      <c r="E3" s="10" t="s">
        <v>36</v>
      </c>
      <c r="F3" s="9" t="s">
        <v>70</v>
      </c>
      <c r="G3" s="9" t="s">
        <v>69</v>
      </c>
      <c r="H3" s="10"/>
      <c r="I3" s="10"/>
      <c r="J3" s="11" t="s">
        <v>37</v>
      </c>
      <c r="K3" s="9"/>
      <c r="L3" s="9" t="s">
        <v>80</v>
      </c>
      <c r="M3" s="12" t="s">
        <v>81</v>
      </c>
      <c r="N3" s="12" t="s">
        <v>82</v>
      </c>
      <c r="O3" s="9" t="s">
        <v>84</v>
      </c>
      <c r="P3" s="19" t="s">
        <v>156</v>
      </c>
      <c r="Q3" s="21" t="s">
        <v>68</v>
      </c>
      <c r="R3" s="12"/>
      <c r="S3" s="9" t="s">
        <v>108</v>
      </c>
      <c r="T3" s="9" t="s">
        <v>84</v>
      </c>
      <c r="U3" s="9" t="s">
        <v>84</v>
      </c>
      <c r="V3" s="9" t="s">
        <v>110</v>
      </c>
      <c r="W3" s="21" t="s">
        <v>111</v>
      </c>
      <c r="X3" s="12"/>
      <c r="Y3" s="9" t="s">
        <v>108</v>
      </c>
      <c r="Z3" s="12" t="s">
        <v>83</v>
      </c>
      <c r="AA3" s="9" t="s">
        <v>84</v>
      </c>
      <c r="AB3" s="9" t="s">
        <v>84</v>
      </c>
      <c r="AC3" s="9" t="s">
        <v>110</v>
      </c>
      <c r="AD3" s="21" t="s">
        <v>111</v>
      </c>
      <c r="AE3" s="9"/>
      <c r="AF3" s="20" t="s">
        <v>119</v>
      </c>
      <c r="AG3" s="20" t="s">
        <v>120</v>
      </c>
      <c r="AH3" s="32" t="s">
        <v>152</v>
      </c>
      <c r="AI3" s="33">
        <v>80.5</v>
      </c>
      <c r="AJ3" s="9">
        <v>10070</v>
      </c>
      <c r="AK3" s="9">
        <v>11153</v>
      </c>
      <c r="AL3" s="9"/>
      <c r="AM3" s="13"/>
      <c r="AN3" s="37">
        <f>SUM(AJ3:AM3)</f>
        <v>21223</v>
      </c>
      <c r="AO3" s="14">
        <v>10070</v>
      </c>
      <c r="AP3" s="14">
        <v>11153</v>
      </c>
      <c r="AQ3" s="14">
        <f>AL3*2</f>
        <v>0</v>
      </c>
      <c r="AR3" s="14">
        <f>AM3*2</f>
        <v>0</v>
      </c>
      <c r="AS3" s="37">
        <f>AN3</f>
        <v>21223</v>
      </c>
      <c r="AT3" s="9"/>
      <c r="AU3" s="10"/>
      <c r="AV3" s="10"/>
      <c r="AW3" s="10"/>
      <c r="AX3" s="10"/>
      <c r="AY3" s="10"/>
      <c r="AZ3" s="10"/>
      <c r="BA3" s="10"/>
      <c r="BB3" s="10"/>
      <c r="BC3" s="11" t="s">
        <v>38</v>
      </c>
      <c r="BD3" s="11" t="s">
        <v>37</v>
      </c>
      <c r="BE3" s="11" t="s">
        <v>37</v>
      </c>
      <c r="BF3" s="11" t="s">
        <v>37</v>
      </c>
      <c r="BG3" s="11" t="s">
        <v>39</v>
      </c>
      <c r="BH3" s="11" t="s">
        <v>38</v>
      </c>
      <c r="BI3" s="10"/>
      <c r="BJ3" s="39">
        <v>45270</v>
      </c>
      <c r="BK3" s="39">
        <v>45292</v>
      </c>
    </row>
    <row r="4" spans="1:63" s="15" customFormat="1" ht="11.25" customHeight="1">
      <c r="A4" s="9">
        <f>A3+1</f>
        <v>2</v>
      </c>
      <c r="B4" s="10"/>
      <c r="C4" s="9" t="s">
        <v>79</v>
      </c>
      <c r="D4" s="9" t="s">
        <v>155</v>
      </c>
      <c r="E4" s="10" t="s">
        <v>36</v>
      </c>
      <c r="F4" s="9" t="s">
        <v>70</v>
      </c>
      <c r="G4" s="9" t="s">
        <v>69</v>
      </c>
      <c r="H4" s="10"/>
      <c r="I4" s="10"/>
      <c r="J4" s="11" t="s">
        <v>37</v>
      </c>
      <c r="K4" s="9"/>
      <c r="L4" s="9" t="s">
        <v>80</v>
      </c>
      <c r="M4" s="12" t="s">
        <v>81</v>
      </c>
      <c r="N4" s="12" t="s">
        <v>82</v>
      </c>
      <c r="O4" s="9" t="s">
        <v>84</v>
      </c>
      <c r="P4" s="19" t="s">
        <v>156</v>
      </c>
      <c r="Q4" s="21" t="s">
        <v>68</v>
      </c>
      <c r="R4" s="12"/>
      <c r="S4" s="9" t="s">
        <v>109</v>
      </c>
      <c r="T4" s="9" t="s">
        <v>113</v>
      </c>
      <c r="U4" s="9" t="s">
        <v>113</v>
      </c>
      <c r="V4" s="9" t="s">
        <v>114</v>
      </c>
      <c r="W4" s="21" t="s">
        <v>115</v>
      </c>
      <c r="X4" s="12"/>
      <c r="Y4" s="9" t="s">
        <v>109</v>
      </c>
      <c r="Z4" s="12" t="s">
        <v>112</v>
      </c>
      <c r="AA4" s="9" t="s">
        <v>113</v>
      </c>
      <c r="AB4" s="9" t="s">
        <v>113</v>
      </c>
      <c r="AC4" s="9" t="s">
        <v>114</v>
      </c>
      <c r="AD4" s="21" t="s">
        <v>115</v>
      </c>
      <c r="AE4" s="9"/>
      <c r="AF4" s="20" t="s">
        <v>121</v>
      </c>
      <c r="AG4" s="20" t="s">
        <v>122</v>
      </c>
      <c r="AH4" s="32" t="s">
        <v>73</v>
      </c>
      <c r="AI4" s="33">
        <v>20.5</v>
      </c>
      <c r="AJ4" s="9">
        <v>31925</v>
      </c>
      <c r="AK4" s="9"/>
      <c r="AL4" s="9"/>
      <c r="AM4" s="16"/>
      <c r="AN4" s="37">
        <f t="shared" ref="AN4:AN24" si="0">SUM(AJ4:AM4)</f>
        <v>31925</v>
      </c>
      <c r="AO4" s="14">
        <v>31925</v>
      </c>
      <c r="AP4" s="14"/>
      <c r="AQ4" s="14">
        <f t="shared" ref="AQ4:AQ24" si="1">AL4*2</f>
        <v>0</v>
      </c>
      <c r="AR4" s="14">
        <f t="shared" ref="AR4:AR24" si="2">AM4*2</f>
        <v>0</v>
      </c>
      <c r="AS4" s="37">
        <f t="shared" ref="AS4:AS24" si="3">AN4</f>
        <v>31925</v>
      </c>
      <c r="AT4" s="9"/>
      <c r="AU4" s="10"/>
      <c r="AV4" s="10"/>
      <c r="AW4" s="10"/>
      <c r="AX4" s="10"/>
      <c r="AY4" s="10"/>
      <c r="AZ4" s="10"/>
      <c r="BA4" s="10"/>
      <c r="BB4" s="10"/>
      <c r="BC4" s="11" t="s">
        <v>38</v>
      </c>
      <c r="BD4" s="11" t="s">
        <v>37</v>
      </c>
      <c r="BE4" s="11" t="s">
        <v>37</v>
      </c>
      <c r="BF4" s="11" t="s">
        <v>37</v>
      </c>
      <c r="BG4" s="11" t="s">
        <v>39</v>
      </c>
      <c r="BH4" s="11" t="s">
        <v>38</v>
      </c>
      <c r="BI4" s="10"/>
      <c r="BJ4" s="39">
        <v>45270</v>
      </c>
      <c r="BK4" s="39">
        <v>45292</v>
      </c>
    </row>
    <row r="5" spans="1:63" s="15" customFormat="1" ht="11.25" customHeight="1">
      <c r="A5" s="9">
        <f t="shared" ref="A5:A24" si="4">A4+1</f>
        <v>3</v>
      </c>
      <c r="B5" s="10"/>
      <c r="C5" s="9" t="s">
        <v>79</v>
      </c>
      <c r="D5" s="9" t="s">
        <v>155</v>
      </c>
      <c r="E5" s="10" t="s">
        <v>36</v>
      </c>
      <c r="F5" s="9" t="s">
        <v>70</v>
      </c>
      <c r="G5" s="9" t="s">
        <v>69</v>
      </c>
      <c r="H5" s="10"/>
      <c r="I5" s="10"/>
      <c r="J5" s="11" t="s">
        <v>37</v>
      </c>
      <c r="K5" s="9"/>
      <c r="L5" s="9" t="s">
        <v>80</v>
      </c>
      <c r="M5" s="12" t="s">
        <v>81</v>
      </c>
      <c r="N5" s="12" t="s">
        <v>82</v>
      </c>
      <c r="O5" s="9" t="s">
        <v>84</v>
      </c>
      <c r="P5" s="19" t="s">
        <v>156</v>
      </c>
      <c r="Q5" s="21" t="s">
        <v>68</v>
      </c>
      <c r="R5" s="12"/>
      <c r="S5" s="9" t="s">
        <v>157</v>
      </c>
      <c r="T5" s="9" t="s">
        <v>84</v>
      </c>
      <c r="U5" s="9" t="s">
        <v>84</v>
      </c>
      <c r="V5" s="9" t="s">
        <v>158</v>
      </c>
      <c r="W5" s="21" t="s">
        <v>65</v>
      </c>
      <c r="X5" s="12"/>
      <c r="Y5" s="9" t="s">
        <v>157</v>
      </c>
      <c r="Z5" s="12" t="s">
        <v>83</v>
      </c>
      <c r="AA5" s="9" t="s">
        <v>84</v>
      </c>
      <c r="AB5" s="9" t="s">
        <v>84</v>
      </c>
      <c r="AC5" s="9" t="s">
        <v>158</v>
      </c>
      <c r="AD5" s="21" t="s">
        <v>65</v>
      </c>
      <c r="AE5" s="9"/>
      <c r="AF5" s="20" t="s">
        <v>123</v>
      </c>
      <c r="AG5" s="20" t="s">
        <v>124</v>
      </c>
      <c r="AH5" s="32" t="s">
        <v>73</v>
      </c>
      <c r="AI5" s="33" t="s">
        <v>162</v>
      </c>
      <c r="AJ5" s="9">
        <v>7851</v>
      </c>
      <c r="AK5" s="9"/>
      <c r="AL5" s="9"/>
      <c r="AM5" s="16"/>
      <c r="AN5" s="37">
        <f t="shared" si="0"/>
        <v>7851</v>
      </c>
      <c r="AO5" s="14">
        <v>7851</v>
      </c>
      <c r="AP5" s="14"/>
      <c r="AQ5" s="14">
        <f t="shared" si="1"/>
        <v>0</v>
      </c>
      <c r="AR5" s="14">
        <f t="shared" si="2"/>
        <v>0</v>
      </c>
      <c r="AS5" s="37">
        <f t="shared" si="3"/>
        <v>7851</v>
      </c>
      <c r="AT5" s="9"/>
      <c r="AU5" s="10"/>
      <c r="AV5" s="10"/>
      <c r="AW5" s="10"/>
      <c r="AX5" s="10"/>
      <c r="AY5" s="10"/>
      <c r="AZ5" s="10"/>
      <c r="BA5" s="10"/>
      <c r="BB5" s="10"/>
      <c r="BC5" s="11" t="s">
        <v>38</v>
      </c>
      <c r="BD5" s="11" t="s">
        <v>37</v>
      </c>
      <c r="BE5" s="11" t="s">
        <v>37</v>
      </c>
      <c r="BF5" s="11" t="s">
        <v>37</v>
      </c>
      <c r="BG5" s="11" t="s">
        <v>39</v>
      </c>
      <c r="BH5" s="11" t="s">
        <v>38</v>
      </c>
      <c r="BI5" s="10"/>
      <c r="BJ5" s="39">
        <v>45270</v>
      </c>
      <c r="BK5" s="39">
        <v>45292</v>
      </c>
    </row>
    <row r="6" spans="1:63" s="15" customFormat="1" ht="11.25" customHeight="1">
      <c r="A6" s="9">
        <f t="shared" si="4"/>
        <v>4</v>
      </c>
      <c r="B6" s="10"/>
      <c r="C6" s="9" t="s">
        <v>79</v>
      </c>
      <c r="D6" s="9" t="s">
        <v>155</v>
      </c>
      <c r="E6" s="10" t="s">
        <v>36</v>
      </c>
      <c r="F6" s="9" t="s">
        <v>70</v>
      </c>
      <c r="G6" s="9" t="s">
        <v>69</v>
      </c>
      <c r="H6" s="10"/>
      <c r="I6" s="10"/>
      <c r="J6" s="11" t="s">
        <v>37</v>
      </c>
      <c r="K6" s="9"/>
      <c r="L6" s="9" t="s">
        <v>80</v>
      </c>
      <c r="M6" s="12" t="s">
        <v>81</v>
      </c>
      <c r="N6" s="12" t="s">
        <v>82</v>
      </c>
      <c r="O6" s="9" t="s">
        <v>84</v>
      </c>
      <c r="P6" s="19" t="s">
        <v>156</v>
      </c>
      <c r="Q6" s="21" t="s">
        <v>68</v>
      </c>
      <c r="R6" s="12"/>
      <c r="S6" s="9" t="s">
        <v>159</v>
      </c>
      <c r="T6" s="9" t="s">
        <v>84</v>
      </c>
      <c r="U6" s="9" t="s">
        <v>84</v>
      </c>
      <c r="V6" s="9" t="s">
        <v>158</v>
      </c>
      <c r="W6" s="21" t="s">
        <v>86</v>
      </c>
      <c r="X6" s="12"/>
      <c r="Y6" s="9" t="s">
        <v>159</v>
      </c>
      <c r="Z6" s="12" t="s">
        <v>83</v>
      </c>
      <c r="AA6" s="9" t="s">
        <v>84</v>
      </c>
      <c r="AB6" s="9" t="s">
        <v>84</v>
      </c>
      <c r="AC6" s="9" t="s">
        <v>158</v>
      </c>
      <c r="AD6" s="21" t="s">
        <v>86</v>
      </c>
      <c r="AE6" s="9"/>
      <c r="AF6" s="20" t="s">
        <v>125</v>
      </c>
      <c r="AG6" s="20" t="s">
        <v>126</v>
      </c>
      <c r="AH6" s="32" t="s">
        <v>73</v>
      </c>
      <c r="AI6" s="33" t="s">
        <v>162</v>
      </c>
      <c r="AJ6" s="9">
        <v>8298</v>
      </c>
      <c r="AK6" s="9"/>
      <c r="AL6" s="9"/>
      <c r="AM6" s="16"/>
      <c r="AN6" s="37">
        <f t="shared" si="0"/>
        <v>8298</v>
      </c>
      <c r="AO6" s="14">
        <v>8298</v>
      </c>
      <c r="AP6" s="14"/>
      <c r="AQ6" s="14">
        <f t="shared" si="1"/>
        <v>0</v>
      </c>
      <c r="AR6" s="14">
        <f t="shared" si="2"/>
        <v>0</v>
      </c>
      <c r="AS6" s="37">
        <f t="shared" si="3"/>
        <v>8298</v>
      </c>
      <c r="AT6" s="9"/>
      <c r="AU6" s="10"/>
      <c r="AV6" s="10"/>
      <c r="AW6" s="10"/>
      <c r="AX6" s="10"/>
      <c r="AY6" s="10"/>
      <c r="AZ6" s="10"/>
      <c r="BA6" s="10"/>
      <c r="BB6" s="10"/>
      <c r="BC6" s="11" t="s">
        <v>38</v>
      </c>
      <c r="BD6" s="11" t="s">
        <v>37</v>
      </c>
      <c r="BE6" s="11" t="s">
        <v>37</v>
      </c>
      <c r="BF6" s="11" t="s">
        <v>37</v>
      </c>
      <c r="BG6" s="11" t="s">
        <v>39</v>
      </c>
      <c r="BH6" s="11" t="s">
        <v>38</v>
      </c>
      <c r="BI6" s="10"/>
      <c r="BJ6" s="39">
        <v>45270</v>
      </c>
      <c r="BK6" s="39">
        <v>45292</v>
      </c>
    </row>
    <row r="7" spans="1:63" s="15" customFormat="1" ht="11.25" customHeight="1">
      <c r="A7" s="9">
        <f t="shared" si="4"/>
        <v>5</v>
      </c>
      <c r="B7" s="10"/>
      <c r="C7" s="9" t="s">
        <v>79</v>
      </c>
      <c r="D7" s="9" t="s">
        <v>155</v>
      </c>
      <c r="E7" s="10" t="s">
        <v>36</v>
      </c>
      <c r="F7" s="9" t="s">
        <v>70</v>
      </c>
      <c r="G7" s="9" t="s">
        <v>69</v>
      </c>
      <c r="H7" s="10"/>
      <c r="I7" s="10"/>
      <c r="J7" s="11" t="s">
        <v>37</v>
      </c>
      <c r="K7" s="9"/>
      <c r="L7" s="9" t="s">
        <v>80</v>
      </c>
      <c r="M7" s="12" t="s">
        <v>81</v>
      </c>
      <c r="N7" s="12" t="s">
        <v>82</v>
      </c>
      <c r="O7" s="9" t="s">
        <v>84</v>
      </c>
      <c r="P7" s="19" t="s">
        <v>156</v>
      </c>
      <c r="Q7" s="21" t="s">
        <v>68</v>
      </c>
      <c r="R7" s="12"/>
      <c r="S7" s="9" t="s">
        <v>102</v>
      </c>
      <c r="T7" s="12" t="s">
        <v>87</v>
      </c>
      <c r="U7" s="9" t="s">
        <v>103</v>
      </c>
      <c r="V7" s="9" t="s">
        <v>88</v>
      </c>
      <c r="W7" s="21" t="s">
        <v>89</v>
      </c>
      <c r="X7" s="12"/>
      <c r="Y7" s="9" t="s">
        <v>160</v>
      </c>
      <c r="Z7" s="12" t="s">
        <v>87</v>
      </c>
      <c r="AA7" s="9" t="s">
        <v>103</v>
      </c>
      <c r="AB7" s="9" t="s">
        <v>88</v>
      </c>
      <c r="AC7" s="9"/>
      <c r="AD7" s="21" t="s">
        <v>89</v>
      </c>
      <c r="AE7" s="9"/>
      <c r="AF7" s="20" t="s">
        <v>127</v>
      </c>
      <c r="AG7" s="20" t="s">
        <v>163</v>
      </c>
      <c r="AH7" s="32" t="s">
        <v>71</v>
      </c>
      <c r="AI7" s="33" t="s">
        <v>164</v>
      </c>
      <c r="AJ7" s="9">
        <v>7293</v>
      </c>
      <c r="AK7" s="9">
        <v>14557</v>
      </c>
      <c r="AL7" s="9"/>
      <c r="AM7" s="16"/>
      <c r="AN7" s="37">
        <f t="shared" si="0"/>
        <v>21850</v>
      </c>
      <c r="AO7" s="14">
        <v>7293</v>
      </c>
      <c r="AP7" s="14">
        <v>14557</v>
      </c>
      <c r="AQ7" s="14">
        <f t="shared" si="1"/>
        <v>0</v>
      </c>
      <c r="AR7" s="14">
        <f t="shared" si="2"/>
        <v>0</v>
      </c>
      <c r="AS7" s="37">
        <f t="shared" si="3"/>
        <v>21850</v>
      </c>
      <c r="AT7" s="16"/>
      <c r="AU7" s="10"/>
      <c r="AV7" s="10"/>
      <c r="AW7" s="10"/>
      <c r="AX7" s="10"/>
      <c r="AY7" s="10"/>
      <c r="AZ7" s="10"/>
      <c r="BA7" s="10"/>
      <c r="BB7" s="10"/>
      <c r="BC7" s="11" t="s">
        <v>38</v>
      </c>
      <c r="BD7" s="11" t="s">
        <v>37</v>
      </c>
      <c r="BE7" s="11" t="s">
        <v>37</v>
      </c>
      <c r="BF7" s="11" t="s">
        <v>37</v>
      </c>
      <c r="BG7" s="11" t="s">
        <v>39</v>
      </c>
      <c r="BH7" s="11" t="s">
        <v>38</v>
      </c>
      <c r="BI7" s="10"/>
      <c r="BJ7" s="39">
        <v>45270</v>
      </c>
      <c r="BK7" s="39">
        <v>45292</v>
      </c>
    </row>
    <row r="8" spans="1:63" s="15" customFormat="1" ht="11.25" customHeight="1">
      <c r="A8" s="9">
        <f t="shared" si="4"/>
        <v>6</v>
      </c>
      <c r="B8" s="10"/>
      <c r="C8" s="9" t="s">
        <v>79</v>
      </c>
      <c r="D8" s="9" t="s">
        <v>155</v>
      </c>
      <c r="E8" s="10" t="s">
        <v>36</v>
      </c>
      <c r="F8" s="9" t="s">
        <v>70</v>
      </c>
      <c r="G8" s="9" t="s">
        <v>69</v>
      </c>
      <c r="H8" s="10"/>
      <c r="I8" s="10"/>
      <c r="J8" s="11" t="s">
        <v>37</v>
      </c>
      <c r="K8" s="9"/>
      <c r="L8" s="9" t="s">
        <v>80</v>
      </c>
      <c r="M8" s="12" t="s">
        <v>81</v>
      </c>
      <c r="N8" s="12" t="s">
        <v>82</v>
      </c>
      <c r="O8" s="9" t="s">
        <v>84</v>
      </c>
      <c r="P8" s="19" t="s">
        <v>156</v>
      </c>
      <c r="Q8" s="21" t="s">
        <v>68</v>
      </c>
      <c r="R8" s="12"/>
      <c r="S8" s="9" t="s">
        <v>90</v>
      </c>
      <c r="T8" s="12" t="s">
        <v>83</v>
      </c>
      <c r="U8" s="9" t="s">
        <v>84</v>
      </c>
      <c r="V8" s="9" t="s">
        <v>91</v>
      </c>
      <c r="W8" s="21" t="s">
        <v>63</v>
      </c>
      <c r="X8" s="12"/>
      <c r="Y8" s="9" t="s">
        <v>116</v>
      </c>
      <c r="Z8" s="12" t="s">
        <v>83</v>
      </c>
      <c r="AA8" s="9" t="s">
        <v>84</v>
      </c>
      <c r="AB8" s="9" t="s">
        <v>84</v>
      </c>
      <c r="AC8" s="9" t="s">
        <v>91</v>
      </c>
      <c r="AD8" s="21" t="s">
        <v>63</v>
      </c>
      <c r="AE8" s="9"/>
      <c r="AF8" s="20" t="s">
        <v>128</v>
      </c>
      <c r="AG8" s="20" t="s">
        <v>129</v>
      </c>
      <c r="AH8" s="32" t="s">
        <v>71</v>
      </c>
      <c r="AI8" s="33">
        <v>32.5</v>
      </c>
      <c r="AJ8" s="9">
        <v>15266</v>
      </c>
      <c r="AK8" s="9">
        <v>28416</v>
      </c>
      <c r="AL8" s="9"/>
      <c r="AM8" s="16"/>
      <c r="AN8" s="37">
        <f t="shared" si="0"/>
        <v>43682</v>
      </c>
      <c r="AO8" s="14">
        <v>15266</v>
      </c>
      <c r="AP8" s="14">
        <v>28416</v>
      </c>
      <c r="AQ8" s="14">
        <f t="shared" si="1"/>
        <v>0</v>
      </c>
      <c r="AR8" s="14">
        <f t="shared" si="2"/>
        <v>0</v>
      </c>
      <c r="AS8" s="37">
        <f t="shared" si="3"/>
        <v>43682</v>
      </c>
      <c r="AT8" s="16"/>
      <c r="AU8" s="10"/>
      <c r="AV8" s="10"/>
      <c r="AW8" s="10"/>
      <c r="AX8" s="10"/>
      <c r="AY8" s="10"/>
      <c r="AZ8" s="10"/>
      <c r="BA8" s="10"/>
      <c r="BB8" s="10"/>
      <c r="BC8" s="11" t="s">
        <v>38</v>
      </c>
      <c r="BD8" s="11" t="s">
        <v>37</v>
      </c>
      <c r="BE8" s="11" t="s">
        <v>37</v>
      </c>
      <c r="BF8" s="11" t="s">
        <v>37</v>
      </c>
      <c r="BG8" s="11" t="s">
        <v>39</v>
      </c>
      <c r="BH8" s="11" t="s">
        <v>38</v>
      </c>
      <c r="BI8" s="10"/>
      <c r="BJ8" s="39">
        <v>45270</v>
      </c>
      <c r="BK8" s="39">
        <v>45292</v>
      </c>
    </row>
    <row r="9" spans="1:63" s="15" customFormat="1" ht="11.25" customHeight="1">
      <c r="A9" s="9">
        <f t="shared" si="4"/>
        <v>7</v>
      </c>
      <c r="B9" s="10"/>
      <c r="C9" s="9" t="s">
        <v>79</v>
      </c>
      <c r="D9" s="9" t="s">
        <v>155</v>
      </c>
      <c r="E9" s="10" t="s">
        <v>36</v>
      </c>
      <c r="F9" s="9" t="s">
        <v>70</v>
      </c>
      <c r="G9" s="9" t="s">
        <v>69</v>
      </c>
      <c r="H9" s="10"/>
      <c r="I9" s="10"/>
      <c r="J9" s="11" t="s">
        <v>37</v>
      </c>
      <c r="K9" s="9"/>
      <c r="L9" s="9" t="s">
        <v>80</v>
      </c>
      <c r="M9" s="12" t="s">
        <v>81</v>
      </c>
      <c r="N9" s="12" t="s">
        <v>82</v>
      </c>
      <c r="O9" s="9" t="s">
        <v>84</v>
      </c>
      <c r="P9" s="19" t="s">
        <v>156</v>
      </c>
      <c r="Q9" s="21" t="s">
        <v>68</v>
      </c>
      <c r="R9" s="12"/>
      <c r="S9" s="9" t="s">
        <v>90</v>
      </c>
      <c r="T9" s="12" t="s">
        <v>83</v>
      </c>
      <c r="U9" s="9" t="s">
        <v>84</v>
      </c>
      <c r="V9" s="9" t="s">
        <v>91</v>
      </c>
      <c r="W9" s="21" t="s">
        <v>63</v>
      </c>
      <c r="X9" s="12"/>
      <c r="Y9" s="9" t="s">
        <v>116</v>
      </c>
      <c r="Z9" s="12" t="s">
        <v>83</v>
      </c>
      <c r="AA9" s="9" t="s">
        <v>84</v>
      </c>
      <c r="AB9" s="9" t="s">
        <v>84</v>
      </c>
      <c r="AC9" s="9" t="s">
        <v>91</v>
      </c>
      <c r="AD9" s="21" t="s">
        <v>63</v>
      </c>
      <c r="AE9" s="9"/>
      <c r="AF9" s="20" t="s">
        <v>130</v>
      </c>
      <c r="AG9" s="20" t="s">
        <v>131</v>
      </c>
      <c r="AH9" s="32" t="s">
        <v>72</v>
      </c>
      <c r="AI9" s="33">
        <v>6.5</v>
      </c>
      <c r="AJ9" s="9">
        <v>3709</v>
      </c>
      <c r="AK9" s="9"/>
      <c r="AL9" s="9"/>
      <c r="AM9" s="16"/>
      <c r="AN9" s="37">
        <f t="shared" si="0"/>
        <v>3709</v>
      </c>
      <c r="AO9" s="14">
        <v>3709</v>
      </c>
      <c r="AP9" s="14"/>
      <c r="AQ9" s="14">
        <f t="shared" si="1"/>
        <v>0</v>
      </c>
      <c r="AR9" s="14">
        <f t="shared" si="2"/>
        <v>0</v>
      </c>
      <c r="AS9" s="37">
        <f t="shared" si="3"/>
        <v>3709</v>
      </c>
      <c r="AT9" s="16"/>
      <c r="AU9" s="10"/>
      <c r="AV9" s="10"/>
      <c r="AW9" s="10"/>
      <c r="AX9" s="10"/>
      <c r="AY9" s="10"/>
      <c r="AZ9" s="10"/>
      <c r="BA9" s="10"/>
      <c r="BB9" s="10"/>
      <c r="BC9" s="11" t="s">
        <v>38</v>
      </c>
      <c r="BD9" s="11" t="s">
        <v>37</v>
      </c>
      <c r="BE9" s="11" t="s">
        <v>37</v>
      </c>
      <c r="BF9" s="11" t="s">
        <v>37</v>
      </c>
      <c r="BG9" s="11" t="s">
        <v>39</v>
      </c>
      <c r="BH9" s="11" t="s">
        <v>38</v>
      </c>
      <c r="BI9" s="10"/>
      <c r="BJ9" s="39">
        <v>45270</v>
      </c>
      <c r="BK9" s="39">
        <v>45292</v>
      </c>
    </row>
    <row r="10" spans="1:63" s="15" customFormat="1" ht="11.25" customHeight="1">
      <c r="A10" s="9">
        <f t="shared" si="4"/>
        <v>8</v>
      </c>
      <c r="B10" s="10"/>
      <c r="C10" s="9" t="s">
        <v>79</v>
      </c>
      <c r="D10" s="9" t="s">
        <v>155</v>
      </c>
      <c r="E10" s="10" t="s">
        <v>36</v>
      </c>
      <c r="F10" s="9" t="s">
        <v>70</v>
      </c>
      <c r="G10" s="9" t="s">
        <v>69</v>
      </c>
      <c r="H10" s="10"/>
      <c r="I10" s="10"/>
      <c r="J10" s="11" t="s">
        <v>37</v>
      </c>
      <c r="K10" s="9"/>
      <c r="L10" s="9" t="s">
        <v>80</v>
      </c>
      <c r="M10" s="12" t="s">
        <v>81</v>
      </c>
      <c r="N10" s="12" t="s">
        <v>82</v>
      </c>
      <c r="O10" s="9" t="s">
        <v>84</v>
      </c>
      <c r="P10" s="19" t="s">
        <v>156</v>
      </c>
      <c r="Q10" s="21" t="s">
        <v>68</v>
      </c>
      <c r="R10" s="12"/>
      <c r="S10" s="9" t="s">
        <v>90</v>
      </c>
      <c r="T10" s="12" t="s">
        <v>83</v>
      </c>
      <c r="U10" s="9" t="s">
        <v>84</v>
      </c>
      <c r="V10" s="9" t="s">
        <v>91</v>
      </c>
      <c r="W10" s="21" t="s">
        <v>63</v>
      </c>
      <c r="X10" s="12"/>
      <c r="Y10" s="9" t="s">
        <v>116</v>
      </c>
      <c r="Z10" s="12" t="s">
        <v>83</v>
      </c>
      <c r="AA10" s="9" t="s">
        <v>84</v>
      </c>
      <c r="AB10" s="9" t="s">
        <v>84</v>
      </c>
      <c r="AC10" s="9" t="s">
        <v>91</v>
      </c>
      <c r="AD10" s="21" t="s">
        <v>63</v>
      </c>
      <c r="AE10" s="9"/>
      <c r="AF10" s="20" t="s">
        <v>132</v>
      </c>
      <c r="AG10" s="20" t="s">
        <v>133</v>
      </c>
      <c r="AH10" s="32" t="s">
        <v>72</v>
      </c>
      <c r="AI10" s="33" t="s">
        <v>165</v>
      </c>
      <c r="AJ10" s="9">
        <v>2515</v>
      </c>
      <c r="AK10" s="9"/>
      <c r="AL10" s="9"/>
      <c r="AM10" s="16"/>
      <c r="AN10" s="37">
        <f t="shared" si="0"/>
        <v>2515</v>
      </c>
      <c r="AO10" s="14">
        <v>2515</v>
      </c>
      <c r="AP10" s="14"/>
      <c r="AQ10" s="14">
        <f t="shared" si="1"/>
        <v>0</v>
      </c>
      <c r="AR10" s="14">
        <f t="shared" si="2"/>
        <v>0</v>
      </c>
      <c r="AS10" s="37">
        <f t="shared" si="3"/>
        <v>2515</v>
      </c>
      <c r="AT10" s="16"/>
      <c r="AU10" s="10"/>
      <c r="AV10" s="10"/>
      <c r="AW10" s="10"/>
      <c r="AX10" s="10"/>
      <c r="AY10" s="10"/>
      <c r="AZ10" s="10"/>
      <c r="BA10" s="10"/>
      <c r="BB10" s="10"/>
      <c r="BC10" s="11" t="s">
        <v>38</v>
      </c>
      <c r="BD10" s="11" t="s">
        <v>37</v>
      </c>
      <c r="BE10" s="11" t="s">
        <v>37</v>
      </c>
      <c r="BF10" s="11" t="s">
        <v>37</v>
      </c>
      <c r="BG10" s="11" t="s">
        <v>39</v>
      </c>
      <c r="BH10" s="11" t="s">
        <v>38</v>
      </c>
      <c r="BI10" s="10"/>
      <c r="BJ10" s="39">
        <v>45270</v>
      </c>
      <c r="BK10" s="39">
        <v>45292</v>
      </c>
    </row>
    <row r="11" spans="1:63" s="15" customFormat="1" ht="11.25" customHeight="1">
      <c r="A11" s="9">
        <f t="shared" si="4"/>
        <v>9</v>
      </c>
      <c r="B11" s="10"/>
      <c r="C11" s="9" t="s">
        <v>79</v>
      </c>
      <c r="D11" s="9" t="s">
        <v>155</v>
      </c>
      <c r="E11" s="10" t="s">
        <v>36</v>
      </c>
      <c r="F11" s="9" t="s">
        <v>70</v>
      </c>
      <c r="G11" s="9" t="s">
        <v>69</v>
      </c>
      <c r="H11" s="10"/>
      <c r="I11" s="10"/>
      <c r="J11" s="11" t="s">
        <v>37</v>
      </c>
      <c r="K11" s="9"/>
      <c r="L11" s="9" t="s">
        <v>80</v>
      </c>
      <c r="M11" s="12" t="s">
        <v>81</v>
      </c>
      <c r="N11" s="12" t="s">
        <v>82</v>
      </c>
      <c r="O11" s="9" t="s">
        <v>84</v>
      </c>
      <c r="P11" s="19" t="s">
        <v>156</v>
      </c>
      <c r="Q11" s="21" t="s">
        <v>68</v>
      </c>
      <c r="R11" s="12"/>
      <c r="S11" s="9" t="s">
        <v>92</v>
      </c>
      <c r="T11" s="12" t="s">
        <v>83</v>
      </c>
      <c r="U11" s="9" t="s">
        <v>84</v>
      </c>
      <c r="V11" s="9" t="s">
        <v>93</v>
      </c>
      <c r="W11" s="21" t="s">
        <v>66</v>
      </c>
      <c r="X11" s="12"/>
      <c r="Y11" s="9" t="s">
        <v>92</v>
      </c>
      <c r="Z11" s="12" t="s">
        <v>83</v>
      </c>
      <c r="AA11" s="9" t="s">
        <v>84</v>
      </c>
      <c r="AB11" s="9" t="s">
        <v>84</v>
      </c>
      <c r="AC11" s="9" t="s">
        <v>93</v>
      </c>
      <c r="AD11" s="21" t="s">
        <v>66</v>
      </c>
      <c r="AE11" s="12"/>
      <c r="AF11" s="20" t="s">
        <v>134</v>
      </c>
      <c r="AG11" s="20" t="s">
        <v>166</v>
      </c>
      <c r="AH11" s="32" t="s">
        <v>71</v>
      </c>
      <c r="AI11" s="33" t="s">
        <v>167</v>
      </c>
      <c r="AJ11" s="9">
        <v>6048</v>
      </c>
      <c r="AK11" s="9">
        <v>12341</v>
      </c>
      <c r="AL11" s="9"/>
      <c r="AM11" s="16"/>
      <c r="AN11" s="37">
        <f t="shared" si="0"/>
        <v>18389</v>
      </c>
      <c r="AO11" s="14">
        <v>6048</v>
      </c>
      <c r="AP11" s="14">
        <v>12341</v>
      </c>
      <c r="AQ11" s="14">
        <f t="shared" si="1"/>
        <v>0</v>
      </c>
      <c r="AR11" s="14">
        <f t="shared" si="2"/>
        <v>0</v>
      </c>
      <c r="AS11" s="37">
        <f t="shared" si="3"/>
        <v>18389</v>
      </c>
      <c r="AT11" s="16"/>
      <c r="AU11" s="10"/>
      <c r="AV11" s="10"/>
      <c r="AW11" s="10"/>
      <c r="AX11" s="10"/>
      <c r="AY11" s="10"/>
      <c r="AZ11" s="10"/>
      <c r="BA11" s="10"/>
      <c r="BB11" s="10"/>
      <c r="BC11" s="11" t="s">
        <v>38</v>
      </c>
      <c r="BD11" s="11" t="s">
        <v>37</v>
      </c>
      <c r="BE11" s="11" t="s">
        <v>37</v>
      </c>
      <c r="BF11" s="11" t="s">
        <v>37</v>
      </c>
      <c r="BG11" s="11" t="s">
        <v>39</v>
      </c>
      <c r="BH11" s="11" t="s">
        <v>38</v>
      </c>
      <c r="BI11" s="10"/>
      <c r="BJ11" s="39">
        <v>45270</v>
      </c>
      <c r="BK11" s="39">
        <v>45292</v>
      </c>
    </row>
    <row r="12" spans="1:63" s="15" customFormat="1" ht="11.25" customHeight="1">
      <c r="A12" s="9">
        <f t="shared" si="4"/>
        <v>10</v>
      </c>
      <c r="B12" s="10"/>
      <c r="C12" s="9" t="s">
        <v>79</v>
      </c>
      <c r="D12" s="9" t="s">
        <v>155</v>
      </c>
      <c r="E12" s="10" t="s">
        <v>36</v>
      </c>
      <c r="F12" s="9" t="s">
        <v>70</v>
      </c>
      <c r="G12" s="9" t="s">
        <v>69</v>
      </c>
      <c r="H12" s="10"/>
      <c r="I12" s="10"/>
      <c r="J12" s="11" t="s">
        <v>37</v>
      </c>
      <c r="K12" s="9"/>
      <c r="L12" s="9" t="s">
        <v>80</v>
      </c>
      <c r="M12" s="12" t="s">
        <v>81</v>
      </c>
      <c r="N12" s="12" t="s">
        <v>82</v>
      </c>
      <c r="O12" s="9" t="s">
        <v>84</v>
      </c>
      <c r="P12" s="19" t="s">
        <v>156</v>
      </c>
      <c r="Q12" s="21" t="s">
        <v>68</v>
      </c>
      <c r="R12" s="12"/>
      <c r="S12" s="9" t="s">
        <v>92</v>
      </c>
      <c r="T12" s="12" t="s">
        <v>83</v>
      </c>
      <c r="U12" s="9" t="s">
        <v>84</v>
      </c>
      <c r="V12" s="9" t="s">
        <v>93</v>
      </c>
      <c r="W12" s="21" t="s">
        <v>66</v>
      </c>
      <c r="X12" s="12"/>
      <c r="Y12" s="9" t="s">
        <v>92</v>
      </c>
      <c r="Z12" s="12" t="s">
        <v>83</v>
      </c>
      <c r="AA12" s="9" t="s">
        <v>84</v>
      </c>
      <c r="AB12" s="9" t="s">
        <v>84</v>
      </c>
      <c r="AC12" s="9" t="s">
        <v>93</v>
      </c>
      <c r="AD12" s="21" t="s">
        <v>66</v>
      </c>
      <c r="AE12" s="9"/>
      <c r="AF12" s="20" t="s">
        <v>135</v>
      </c>
      <c r="AG12" s="20" t="s">
        <v>168</v>
      </c>
      <c r="AH12" s="32" t="s">
        <v>71</v>
      </c>
      <c r="AI12" s="33">
        <v>32.5</v>
      </c>
      <c r="AJ12" s="9">
        <v>2748</v>
      </c>
      <c r="AK12" s="9">
        <v>5420</v>
      </c>
      <c r="AL12" s="9"/>
      <c r="AM12" s="16"/>
      <c r="AN12" s="37">
        <f t="shared" si="0"/>
        <v>8168</v>
      </c>
      <c r="AO12" s="14">
        <v>2748</v>
      </c>
      <c r="AP12" s="14">
        <v>5420</v>
      </c>
      <c r="AQ12" s="14">
        <f t="shared" si="1"/>
        <v>0</v>
      </c>
      <c r="AR12" s="14">
        <f t="shared" si="2"/>
        <v>0</v>
      </c>
      <c r="AS12" s="37">
        <f t="shared" si="3"/>
        <v>8168</v>
      </c>
      <c r="AT12" s="16"/>
      <c r="AU12" s="10"/>
      <c r="AV12" s="10"/>
      <c r="AW12" s="10"/>
      <c r="AX12" s="10"/>
      <c r="AY12" s="10"/>
      <c r="AZ12" s="10"/>
      <c r="BA12" s="10"/>
      <c r="BB12" s="10"/>
      <c r="BC12" s="11" t="s">
        <v>38</v>
      </c>
      <c r="BD12" s="11" t="s">
        <v>37</v>
      </c>
      <c r="BE12" s="11" t="s">
        <v>37</v>
      </c>
      <c r="BF12" s="11" t="s">
        <v>37</v>
      </c>
      <c r="BG12" s="11" t="s">
        <v>39</v>
      </c>
      <c r="BH12" s="11" t="s">
        <v>38</v>
      </c>
      <c r="BI12" s="10"/>
      <c r="BJ12" s="39">
        <v>45270</v>
      </c>
      <c r="BK12" s="39">
        <v>45292</v>
      </c>
    </row>
    <row r="13" spans="1:63" s="15" customFormat="1" ht="11.25" customHeight="1">
      <c r="A13" s="9">
        <f t="shared" si="4"/>
        <v>11</v>
      </c>
      <c r="B13" s="10"/>
      <c r="C13" s="9" t="s">
        <v>79</v>
      </c>
      <c r="D13" s="9" t="s">
        <v>155</v>
      </c>
      <c r="E13" s="10" t="s">
        <v>36</v>
      </c>
      <c r="F13" s="9" t="s">
        <v>70</v>
      </c>
      <c r="G13" s="9" t="s">
        <v>69</v>
      </c>
      <c r="H13" s="10"/>
      <c r="I13" s="10"/>
      <c r="J13" s="11" t="s">
        <v>37</v>
      </c>
      <c r="K13" s="9"/>
      <c r="L13" s="9" t="s">
        <v>80</v>
      </c>
      <c r="M13" s="12" t="s">
        <v>81</v>
      </c>
      <c r="N13" s="12" t="s">
        <v>82</v>
      </c>
      <c r="O13" s="9" t="s">
        <v>84</v>
      </c>
      <c r="P13" s="19" t="s">
        <v>156</v>
      </c>
      <c r="Q13" s="21" t="s">
        <v>68</v>
      </c>
      <c r="R13" s="12"/>
      <c r="S13" s="9" t="s">
        <v>92</v>
      </c>
      <c r="T13" s="12" t="s">
        <v>83</v>
      </c>
      <c r="U13" s="9" t="s">
        <v>84</v>
      </c>
      <c r="V13" s="9" t="s">
        <v>93</v>
      </c>
      <c r="W13" s="21" t="s">
        <v>66</v>
      </c>
      <c r="X13" s="12"/>
      <c r="Y13" s="9" t="s">
        <v>92</v>
      </c>
      <c r="Z13" s="12" t="s">
        <v>83</v>
      </c>
      <c r="AA13" s="9" t="s">
        <v>84</v>
      </c>
      <c r="AB13" s="9" t="s">
        <v>84</v>
      </c>
      <c r="AC13" s="9" t="s">
        <v>93</v>
      </c>
      <c r="AD13" s="21" t="s">
        <v>66</v>
      </c>
      <c r="AE13" s="9"/>
      <c r="AF13" s="20" t="s">
        <v>136</v>
      </c>
      <c r="AG13" s="20" t="s">
        <v>169</v>
      </c>
      <c r="AH13" s="32" t="s">
        <v>71</v>
      </c>
      <c r="AI13" s="33">
        <v>32.5</v>
      </c>
      <c r="AJ13" s="9">
        <v>7067</v>
      </c>
      <c r="AK13" s="9">
        <v>8872</v>
      </c>
      <c r="AL13" s="9"/>
      <c r="AM13" s="16"/>
      <c r="AN13" s="37">
        <f t="shared" si="0"/>
        <v>15939</v>
      </c>
      <c r="AO13" s="14">
        <v>7067</v>
      </c>
      <c r="AP13" s="14">
        <v>8872</v>
      </c>
      <c r="AQ13" s="14">
        <f t="shared" si="1"/>
        <v>0</v>
      </c>
      <c r="AR13" s="14">
        <f t="shared" si="2"/>
        <v>0</v>
      </c>
      <c r="AS13" s="37">
        <f t="shared" si="3"/>
        <v>15939</v>
      </c>
      <c r="AT13" s="16"/>
      <c r="AU13" s="10"/>
      <c r="AV13" s="10"/>
      <c r="AW13" s="10"/>
      <c r="AX13" s="10"/>
      <c r="AY13" s="10"/>
      <c r="AZ13" s="10"/>
      <c r="BA13" s="10"/>
      <c r="BB13" s="10"/>
      <c r="BC13" s="11" t="s">
        <v>38</v>
      </c>
      <c r="BD13" s="11" t="s">
        <v>37</v>
      </c>
      <c r="BE13" s="11" t="s">
        <v>37</v>
      </c>
      <c r="BF13" s="11" t="s">
        <v>37</v>
      </c>
      <c r="BG13" s="11" t="s">
        <v>39</v>
      </c>
      <c r="BH13" s="11" t="s">
        <v>38</v>
      </c>
      <c r="BI13" s="10"/>
      <c r="BJ13" s="39">
        <v>45270</v>
      </c>
      <c r="BK13" s="39">
        <v>45292</v>
      </c>
    </row>
    <row r="14" spans="1:63" s="15" customFormat="1" ht="11.25" customHeight="1">
      <c r="A14" s="9">
        <f t="shared" si="4"/>
        <v>12</v>
      </c>
      <c r="B14" s="10"/>
      <c r="C14" s="9" t="s">
        <v>79</v>
      </c>
      <c r="D14" s="9" t="s">
        <v>155</v>
      </c>
      <c r="E14" s="10" t="s">
        <v>36</v>
      </c>
      <c r="F14" s="9" t="s">
        <v>70</v>
      </c>
      <c r="G14" s="9" t="s">
        <v>69</v>
      </c>
      <c r="H14" s="10"/>
      <c r="I14" s="10"/>
      <c r="J14" s="11" t="s">
        <v>37</v>
      </c>
      <c r="K14" s="9"/>
      <c r="L14" s="9" t="s">
        <v>80</v>
      </c>
      <c r="M14" s="12" t="s">
        <v>81</v>
      </c>
      <c r="N14" s="12" t="s">
        <v>82</v>
      </c>
      <c r="O14" s="9" t="s">
        <v>84</v>
      </c>
      <c r="P14" s="19" t="s">
        <v>156</v>
      </c>
      <c r="Q14" s="21" t="s">
        <v>68</v>
      </c>
      <c r="R14" s="12"/>
      <c r="S14" s="9" t="s">
        <v>94</v>
      </c>
      <c r="T14" s="12" t="s">
        <v>83</v>
      </c>
      <c r="U14" s="9" t="s">
        <v>84</v>
      </c>
      <c r="V14" s="9" t="s">
        <v>95</v>
      </c>
      <c r="W14" s="21" t="s">
        <v>68</v>
      </c>
      <c r="X14" s="12"/>
      <c r="Y14" s="9" t="s">
        <v>94</v>
      </c>
      <c r="Z14" s="12" t="s">
        <v>83</v>
      </c>
      <c r="AA14" s="9" t="s">
        <v>84</v>
      </c>
      <c r="AB14" s="9" t="s">
        <v>84</v>
      </c>
      <c r="AC14" s="9" t="s">
        <v>95</v>
      </c>
      <c r="AD14" s="21" t="s">
        <v>68</v>
      </c>
      <c r="AE14" s="9"/>
      <c r="AF14" s="20" t="s">
        <v>137</v>
      </c>
      <c r="AG14" s="20" t="s">
        <v>170</v>
      </c>
      <c r="AH14" s="32" t="s">
        <v>71</v>
      </c>
      <c r="AI14" s="33">
        <v>16.5</v>
      </c>
      <c r="AJ14" s="9">
        <v>6014</v>
      </c>
      <c r="AK14" s="9">
        <v>15425</v>
      </c>
      <c r="AL14" s="9"/>
      <c r="AM14" s="16"/>
      <c r="AN14" s="37">
        <f t="shared" si="0"/>
        <v>21439</v>
      </c>
      <c r="AO14" s="14">
        <v>6014</v>
      </c>
      <c r="AP14" s="14">
        <v>15425</v>
      </c>
      <c r="AQ14" s="14">
        <f t="shared" si="1"/>
        <v>0</v>
      </c>
      <c r="AR14" s="14">
        <f t="shared" si="2"/>
        <v>0</v>
      </c>
      <c r="AS14" s="37">
        <f t="shared" si="3"/>
        <v>21439</v>
      </c>
      <c r="AT14" s="16"/>
      <c r="AU14" s="10"/>
      <c r="AV14" s="10"/>
      <c r="AW14" s="10"/>
      <c r="AX14" s="10"/>
      <c r="AY14" s="10"/>
      <c r="AZ14" s="10"/>
      <c r="BA14" s="10"/>
      <c r="BB14" s="10"/>
      <c r="BC14" s="11" t="s">
        <v>38</v>
      </c>
      <c r="BD14" s="11" t="s">
        <v>37</v>
      </c>
      <c r="BE14" s="11" t="s">
        <v>37</v>
      </c>
      <c r="BF14" s="11" t="s">
        <v>37</v>
      </c>
      <c r="BG14" s="11" t="s">
        <v>39</v>
      </c>
      <c r="BH14" s="11" t="s">
        <v>38</v>
      </c>
      <c r="BI14" s="10"/>
      <c r="BJ14" s="39">
        <v>45270</v>
      </c>
      <c r="BK14" s="39">
        <v>45292</v>
      </c>
    </row>
    <row r="15" spans="1:63" s="15" customFormat="1" ht="11.25" customHeight="1">
      <c r="A15" s="9">
        <f t="shared" si="4"/>
        <v>13</v>
      </c>
      <c r="B15" s="10"/>
      <c r="C15" s="9" t="s">
        <v>79</v>
      </c>
      <c r="D15" s="9" t="s">
        <v>155</v>
      </c>
      <c r="E15" s="10" t="s">
        <v>36</v>
      </c>
      <c r="F15" s="9" t="s">
        <v>70</v>
      </c>
      <c r="G15" s="9" t="s">
        <v>69</v>
      </c>
      <c r="H15" s="10"/>
      <c r="I15" s="10"/>
      <c r="J15" s="11" t="s">
        <v>37</v>
      </c>
      <c r="K15" s="9"/>
      <c r="L15" s="9" t="s">
        <v>80</v>
      </c>
      <c r="M15" s="12" t="s">
        <v>81</v>
      </c>
      <c r="N15" s="12" t="s">
        <v>82</v>
      </c>
      <c r="O15" s="9" t="s">
        <v>84</v>
      </c>
      <c r="P15" s="19" t="s">
        <v>156</v>
      </c>
      <c r="Q15" s="21" t="s">
        <v>68</v>
      </c>
      <c r="R15" s="12"/>
      <c r="S15" s="9" t="s">
        <v>96</v>
      </c>
      <c r="T15" s="12" t="s">
        <v>83</v>
      </c>
      <c r="U15" s="9" t="s">
        <v>84</v>
      </c>
      <c r="V15" s="9" t="s">
        <v>97</v>
      </c>
      <c r="W15" s="21" t="s">
        <v>98</v>
      </c>
      <c r="X15" s="12"/>
      <c r="Y15" s="9" t="s">
        <v>96</v>
      </c>
      <c r="Z15" s="12" t="s">
        <v>83</v>
      </c>
      <c r="AA15" s="9" t="s">
        <v>84</v>
      </c>
      <c r="AB15" s="9" t="s">
        <v>84</v>
      </c>
      <c r="AC15" s="9" t="s">
        <v>97</v>
      </c>
      <c r="AD15" s="21" t="s">
        <v>98</v>
      </c>
      <c r="AE15" s="9"/>
      <c r="AF15" s="20" t="s">
        <v>138</v>
      </c>
      <c r="AG15" s="20" t="s">
        <v>139</v>
      </c>
      <c r="AH15" s="32" t="s">
        <v>71</v>
      </c>
      <c r="AI15" s="33" t="s">
        <v>167</v>
      </c>
      <c r="AJ15" s="9">
        <v>1797</v>
      </c>
      <c r="AK15" s="9">
        <v>5386</v>
      </c>
      <c r="AL15" s="9"/>
      <c r="AM15" s="16"/>
      <c r="AN15" s="37">
        <f t="shared" si="0"/>
        <v>7183</v>
      </c>
      <c r="AO15" s="14">
        <v>1797</v>
      </c>
      <c r="AP15" s="14">
        <v>5386</v>
      </c>
      <c r="AQ15" s="14">
        <f t="shared" si="1"/>
        <v>0</v>
      </c>
      <c r="AR15" s="14">
        <f t="shared" si="2"/>
        <v>0</v>
      </c>
      <c r="AS15" s="37">
        <f t="shared" si="3"/>
        <v>7183</v>
      </c>
      <c r="AT15" s="16"/>
      <c r="AU15" s="10"/>
      <c r="AV15" s="10"/>
      <c r="AW15" s="10"/>
      <c r="AX15" s="10"/>
      <c r="AY15" s="10"/>
      <c r="AZ15" s="10"/>
      <c r="BA15" s="10"/>
      <c r="BB15" s="10"/>
      <c r="BC15" s="11" t="s">
        <v>38</v>
      </c>
      <c r="BD15" s="11" t="s">
        <v>37</v>
      </c>
      <c r="BE15" s="11" t="s">
        <v>37</v>
      </c>
      <c r="BF15" s="11" t="s">
        <v>37</v>
      </c>
      <c r="BG15" s="11" t="s">
        <v>39</v>
      </c>
      <c r="BH15" s="11" t="s">
        <v>38</v>
      </c>
      <c r="BI15" s="10"/>
      <c r="BJ15" s="39">
        <v>45270</v>
      </c>
      <c r="BK15" s="39">
        <v>45292</v>
      </c>
    </row>
    <row r="16" spans="1:63" s="15" customFormat="1" ht="11.25" customHeight="1">
      <c r="A16" s="9">
        <f t="shared" si="4"/>
        <v>14</v>
      </c>
      <c r="B16" s="10"/>
      <c r="C16" s="9" t="s">
        <v>79</v>
      </c>
      <c r="D16" s="9" t="s">
        <v>155</v>
      </c>
      <c r="E16" s="10" t="s">
        <v>36</v>
      </c>
      <c r="F16" s="9" t="s">
        <v>70</v>
      </c>
      <c r="G16" s="9" t="s">
        <v>69</v>
      </c>
      <c r="H16" s="10"/>
      <c r="I16" s="10"/>
      <c r="J16" s="11" t="s">
        <v>37</v>
      </c>
      <c r="K16" s="9"/>
      <c r="L16" s="9" t="s">
        <v>80</v>
      </c>
      <c r="M16" s="12" t="s">
        <v>81</v>
      </c>
      <c r="N16" s="12" t="s">
        <v>82</v>
      </c>
      <c r="O16" s="9" t="s">
        <v>84</v>
      </c>
      <c r="P16" s="19" t="s">
        <v>156</v>
      </c>
      <c r="Q16" s="21" t="s">
        <v>68</v>
      </c>
      <c r="R16" s="12"/>
      <c r="S16" s="9" t="s">
        <v>99</v>
      </c>
      <c r="T16" s="12" t="s">
        <v>83</v>
      </c>
      <c r="U16" s="9" t="s">
        <v>84</v>
      </c>
      <c r="V16" s="9" t="s">
        <v>100</v>
      </c>
      <c r="W16" s="21" t="s">
        <v>67</v>
      </c>
      <c r="X16" s="12"/>
      <c r="Y16" s="9" t="s">
        <v>117</v>
      </c>
      <c r="Z16" s="12" t="s">
        <v>83</v>
      </c>
      <c r="AA16" s="9" t="s">
        <v>84</v>
      </c>
      <c r="AB16" s="9" t="s">
        <v>84</v>
      </c>
      <c r="AC16" s="9" t="s">
        <v>100</v>
      </c>
      <c r="AD16" s="21" t="s">
        <v>67</v>
      </c>
      <c r="AE16" s="9"/>
      <c r="AF16" s="20" t="s">
        <v>140</v>
      </c>
      <c r="AG16" s="20" t="s">
        <v>171</v>
      </c>
      <c r="AH16" s="32" t="s">
        <v>71</v>
      </c>
      <c r="AI16" s="33" t="s">
        <v>172</v>
      </c>
      <c r="AJ16" s="9">
        <v>8707</v>
      </c>
      <c r="AK16" s="9">
        <v>17479</v>
      </c>
      <c r="AL16" s="9"/>
      <c r="AM16" s="16"/>
      <c r="AN16" s="37">
        <f t="shared" si="0"/>
        <v>26186</v>
      </c>
      <c r="AO16" s="14">
        <v>8707</v>
      </c>
      <c r="AP16" s="14">
        <v>17479</v>
      </c>
      <c r="AQ16" s="14">
        <f t="shared" si="1"/>
        <v>0</v>
      </c>
      <c r="AR16" s="14">
        <f t="shared" si="2"/>
        <v>0</v>
      </c>
      <c r="AS16" s="37">
        <f t="shared" si="3"/>
        <v>26186</v>
      </c>
      <c r="AT16" s="16"/>
      <c r="AU16" s="10"/>
      <c r="AV16" s="10"/>
      <c r="AW16" s="10"/>
      <c r="AX16" s="10"/>
      <c r="AY16" s="10"/>
      <c r="AZ16" s="10"/>
      <c r="BA16" s="10"/>
      <c r="BB16" s="10"/>
      <c r="BC16" s="11" t="s">
        <v>38</v>
      </c>
      <c r="BD16" s="11" t="s">
        <v>37</v>
      </c>
      <c r="BE16" s="11" t="s">
        <v>37</v>
      </c>
      <c r="BF16" s="11" t="s">
        <v>37</v>
      </c>
      <c r="BG16" s="11" t="s">
        <v>39</v>
      </c>
      <c r="BH16" s="11" t="s">
        <v>38</v>
      </c>
      <c r="BI16" s="10"/>
      <c r="BJ16" s="39">
        <v>45270</v>
      </c>
      <c r="BK16" s="39">
        <v>45292</v>
      </c>
    </row>
    <row r="17" spans="1:63" s="15" customFormat="1" ht="11.25" customHeight="1">
      <c r="A17" s="9">
        <f t="shared" si="4"/>
        <v>15</v>
      </c>
      <c r="B17" s="10"/>
      <c r="C17" s="9" t="s">
        <v>79</v>
      </c>
      <c r="D17" s="9" t="s">
        <v>155</v>
      </c>
      <c r="E17" s="10" t="s">
        <v>36</v>
      </c>
      <c r="F17" s="9" t="s">
        <v>70</v>
      </c>
      <c r="G17" s="9" t="s">
        <v>69</v>
      </c>
      <c r="H17" s="10"/>
      <c r="I17" s="10"/>
      <c r="J17" s="11" t="s">
        <v>37</v>
      </c>
      <c r="K17" s="9"/>
      <c r="L17" s="9" t="s">
        <v>80</v>
      </c>
      <c r="M17" s="12" t="s">
        <v>81</v>
      </c>
      <c r="N17" s="12" t="s">
        <v>82</v>
      </c>
      <c r="O17" s="9" t="s">
        <v>84</v>
      </c>
      <c r="P17" s="19" t="s">
        <v>156</v>
      </c>
      <c r="Q17" s="21" t="s">
        <v>68</v>
      </c>
      <c r="R17" s="12"/>
      <c r="S17" s="9" t="s">
        <v>99</v>
      </c>
      <c r="T17" s="12" t="s">
        <v>83</v>
      </c>
      <c r="U17" s="9" t="s">
        <v>84</v>
      </c>
      <c r="V17" s="9" t="s">
        <v>100</v>
      </c>
      <c r="W17" s="21" t="s">
        <v>67</v>
      </c>
      <c r="X17" s="12"/>
      <c r="Y17" s="9" t="s">
        <v>117</v>
      </c>
      <c r="Z17" s="12" t="s">
        <v>83</v>
      </c>
      <c r="AA17" s="9" t="s">
        <v>84</v>
      </c>
      <c r="AB17" s="9" t="s">
        <v>84</v>
      </c>
      <c r="AC17" s="9" t="s">
        <v>100</v>
      </c>
      <c r="AD17" s="21" t="s">
        <v>67</v>
      </c>
      <c r="AE17" s="9"/>
      <c r="AF17" s="20" t="s">
        <v>141</v>
      </c>
      <c r="AG17" s="20" t="s">
        <v>173</v>
      </c>
      <c r="AH17" s="32" t="s">
        <v>73</v>
      </c>
      <c r="AI17" s="33">
        <v>32.5</v>
      </c>
      <c r="AJ17" s="9">
        <v>41845</v>
      </c>
      <c r="AK17" s="9"/>
      <c r="AL17" s="9"/>
      <c r="AM17" s="16"/>
      <c r="AN17" s="37">
        <f t="shared" si="0"/>
        <v>41845</v>
      </c>
      <c r="AO17" s="14">
        <v>41845</v>
      </c>
      <c r="AP17" s="14"/>
      <c r="AQ17" s="14">
        <f t="shared" si="1"/>
        <v>0</v>
      </c>
      <c r="AR17" s="14">
        <f t="shared" si="2"/>
        <v>0</v>
      </c>
      <c r="AS17" s="37">
        <f t="shared" si="3"/>
        <v>41845</v>
      </c>
      <c r="AT17" s="16"/>
      <c r="AU17" s="10"/>
      <c r="AV17" s="10"/>
      <c r="AW17" s="10"/>
      <c r="AX17" s="10"/>
      <c r="AY17" s="10"/>
      <c r="AZ17" s="10"/>
      <c r="BA17" s="10"/>
      <c r="BB17" s="10"/>
      <c r="BC17" s="11" t="s">
        <v>38</v>
      </c>
      <c r="BD17" s="11" t="s">
        <v>37</v>
      </c>
      <c r="BE17" s="11" t="s">
        <v>37</v>
      </c>
      <c r="BF17" s="11" t="s">
        <v>37</v>
      </c>
      <c r="BG17" s="11" t="s">
        <v>39</v>
      </c>
      <c r="BH17" s="11" t="s">
        <v>38</v>
      </c>
      <c r="BI17" s="10"/>
      <c r="BJ17" s="39">
        <v>45270</v>
      </c>
      <c r="BK17" s="39">
        <v>45292</v>
      </c>
    </row>
    <row r="18" spans="1:63" s="15" customFormat="1" ht="11.25" customHeight="1">
      <c r="A18" s="9">
        <f t="shared" si="4"/>
        <v>16</v>
      </c>
      <c r="B18" s="10"/>
      <c r="C18" s="9" t="s">
        <v>79</v>
      </c>
      <c r="D18" s="9" t="s">
        <v>155</v>
      </c>
      <c r="E18" s="10" t="s">
        <v>36</v>
      </c>
      <c r="F18" s="9" t="s">
        <v>70</v>
      </c>
      <c r="G18" s="9" t="s">
        <v>69</v>
      </c>
      <c r="H18" s="10"/>
      <c r="I18" s="10"/>
      <c r="J18" s="11" t="s">
        <v>37</v>
      </c>
      <c r="K18" s="9"/>
      <c r="L18" s="9" t="s">
        <v>80</v>
      </c>
      <c r="M18" s="12" t="s">
        <v>81</v>
      </c>
      <c r="N18" s="12" t="s">
        <v>82</v>
      </c>
      <c r="O18" s="9" t="s">
        <v>84</v>
      </c>
      <c r="P18" s="19" t="s">
        <v>156</v>
      </c>
      <c r="Q18" s="21" t="s">
        <v>68</v>
      </c>
      <c r="R18" s="12"/>
      <c r="S18" s="9" t="s">
        <v>101</v>
      </c>
      <c r="T18" s="12" t="s">
        <v>83</v>
      </c>
      <c r="U18" s="9" t="s">
        <v>84</v>
      </c>
      <c r="V18" s="9" t="s">
        <v>156</v>
      </c>
      <c r="W18" s="21" t="s">
        <v>68</v>
      </c>
      <c r="X18" s="12"/>
      <c r="Y18" s="9" t="s">
        <v>101</v>
      </c>
      <c r="Z18" s="12" t="s">
        <v>83</v>
      </c>
      <c r="AA18" s="9" t="s">
        <v>84</v>
      </c>
      <c r="AB18" s="9" t="s">
        <v>84</v>
      </c>
      <c r="AC18" s="9" t="s">
        <v>118</v>
      </c>
      <c r="AD18" s="21" t="s">
        <v>64</v>
      </c>
      <c r="AE18" s="9"/>
      <c r="AF18" s="20" t="s">
        <v>142</v>
      </c>
      <c r="AG18" s="20" t="s">
        <v>143</v>
      </c>
      <c r="AH18" s="32" t="s">
        <v>71</v>
      </c>
      <c r="AI18" s="33">
        <v>20.100000000000001</v>
      </c>
      <c r="AJ18" s="9">
        <v>5381</v>
      </c>
      <c r="AK18" s="9">
        <v>10287</v>
      </c>
      <c r="AL18" s="9"/>
      <c r="AM18" s="16"/>
      <c r="AN18" s="37">
        <f t="shared" si="0"/>
        <v>15668</v>
      </c>
      <c r="AO18" s="14">
        <v>5381</v>
      </c>
      <c r="AP18" s="14">
        <v>10287</v>
      </c>
      <c r="AQ18" s="14">
        <f t="shared" si="1"/>
        <v>0</v>
      </c>
      <c r="AR18" s="14">
        <f t="shared" si="2"/>
        <v>0</v>
      </c>
      <c r="AS18" s="37">
        <f t="shared" si="3"/>
        <v>15668</v>
      </c>
      <c r="AT18" s="16"/>
      <c r="AU18" s="10"/>
      <c r="AV18" s="10"/>
      <c r="AW18" s="10"/>
      <c r="AX18" s="10"/>
      <c r="AY18" s="10"/>
      <c r="AZ18" s="10"/>
      <c r="BA18" s="10"/>
      <c r="BB18" s="10"/>
      <c r="BC18" s="11" t="s">
        <v>38</v>
      </c>
      <c r="BD18" s="11" t="s">
        <v>37</v>
      </c>
      <c r="BE18" s="11" t="s">
        <v>37</v>
      </c>
      <c r="BF18" s="11" t="s">
        <v>37</v>
      </c>
      <c r="BG18" s="11" t="s">
        <v>39</v>
      </c>
      <c r="BH18" s="11" t="s">
        <v>38</v>
      </c>
      <c r="BI18" s="10"/>
      <c r="BJ18" s="39">
        <v>45270</v>
      </c>
      <c r="BK18" s="39">
        <v>45292</v>
      </c>
    </row>
    <row r="19" spans="1:63" s="31" customFormat="1" ht="11.25" customHeight="1">
      <c r="A19" s="23">
        <f t="shared" si="4"/>
        <v>17</v>
      </c>
      <c r="B19" s="24"/>
      <c r="C19" s="23" t="s">
        <v>79</v>
      </c>
      <c r="D19" s="23" t="s">
        <v>154</v>
      </c>
      <c r="E19" s="24" t="s">
        <v>36</v>
      </c>
      <c r="F19" s="23" t="s">
        <v>70</v>
      </c>
      <c r="G19" s="23" t="s">
        <v>161</v>
      </c>
      <c r="H19" s="24"/>
      <c r="I19" s="24"/>
      <c r="J19" s="25" t="s">
        <v>37</v>
      </c>
      <c r="K19" s="23"/>
      <c r="L19" s="23" t="s">
        <v>80</v>
      </c>
      <c r="M19" s="26" t="s">
        <v>81</v>
      </c>
      <c r="N19" s="26" t="s">
        <v>82</v>
      </c>
      <c r="O19" s="23" t="s">
        <v>84</v>
      </c>
      <c r="P19" s="27" t="s">
        <v>156</v>
      </c>
      <c r="Q19" s="28" t="s">
        <v>68</v>
      </c>
      <c r="R19" s="26"/>
      <c r="S19" s="23" t="s">
        <v>197</v>
      </c>
      <c r="T19" s="26" t="s">
        <v>83</v>
      </c>
      <c r="U19" s="23" t="s">
        <v>84</v>
      </c>
      <c r="V19" s="23" t="s">
        <v>85</v>
      </c>
      <c r="W19" s="28" t="s">
        <v>68</v>
      </c>
      <c r="X19" s="26"/>
      <c r="Y19" s="23" t="s">
        <v>197</v>
      </c>
      <c r="Z19" s="26" t="s">
        <v>83</v>
      </c>
      <c r="AA19" s="23" t="s">
        <v>84</v>
      </c>
      <c r="AB19" s="23" t="s">
        <v>84</v>
      </c>
      <c r="AC19" s="23" t="s">
        <v>85</v>
      </c>
      <c r="AD19" s="28" t="s">
        <v>68</v>
      </c>
      <c r="AE19" s="23"/>
      <c r="AF19" s="34" t="s">
        <v>144</v>
      </c>
      <c r="AG19" s="34" t="s">
        <v>145</v>
      </c>
      <c r="AH19" s="35" t="s">
        <v>71</v>
      </c>
      <c r="AI19" s="36" t="s">
        <v>63</v>
      </c>
      <c r="AJ19" s="23">
        <v>11559</v>
      </c>
      <c r="AK19" s="23">
        <v>28472</v>
      </c>
      <c r="AL19" s="23"/>
      <c r="AM19" s="29"/>
      <c r="AN19" s="38">
        <f t="shared" si="0"/>
        <v>40031</v>
      </c>
      <c r="AO19" s="30">
        <v>11559</v>
      </c>
      <c r="AP19" s="30">
        <v>28472</v>
      </c>
      <c r="AQ19" s="30">
        <f t="shared" si="1"/>
        <v>0</v>
      </c>
      <c r="AR19" s="30">
        <f t="shared" si="2"/>
        <v>0</v>
      </c>
      <c r="AS19" s="38">
        <f t="shared" si="3"/>
        <v>40031</v>
      </c>
      <c r="AT19" s="29">
        <v>34.65</v>
      </c>
      <c r="AU19" s="24" t="s">
        <v>38</v>
      </c>
      <c r="AV19" s="24">
        <v>4700</v>
      </c>
      <c r="AW19" s="24"/>
      <c r="AX19" s="24"/>
      <c r="AY19" s="24"/>
      <c r="AZ19" s="24">
        <f>SUM(AV19:AY19)</f>
        <v>4700</v>
      </c>
      <c r="BA19" s="24"/>
      <c r="BB19" s="24"/>
      <c r="BC19" s="25" t="s">
        <v>38</v>
      </c>
      <c r="BD19" s="25" t="s">
        <v>38</v>
      </c>
      <c r="BE19" s="25" t="s">
        <v>38</v>
      </c>
      <c r="BF19" s="25" t="s">
        <v>37</v>
      </c>
      <c r="BG19" s="25" t="s">
        <v>39</v>
      </c>
      <c r="BH19" s="25" t="s">
        <v>38</v>
      </c>
      <c r="BI19" s="24"/>
      <c r="BJ19" s="39">
        <v>45270</v>
      </c>
      <c r="BK19" s="39">
        <v>45292</v>
      </c>
    </row>
    <row r="20" spans="1:63" s="31" customFormat="1" ht="11.25" customHeight="1">
      <c r="A20" s="23">
        <f t="shared" si="4"/>
        <v>18</v>
      </c>
      <c r="B20" s="24"/>
      <c r="C20" s="23" t="s">
        <v>79</v>
      </c>
      <c r="D20" s="23" t="s">
        <v>154</v>
      </c>
      <c r="E20" s="24" t="s">
        <v>36</v>
      </c>
      <c r="F20" s="23" t="s">
        <v>70</v>
      </c>
      <c r="G20" s="23" t="s">
        <v>161</v>
      </c>
      <c r="H20" s="24"/>
      <c r="I20" s="24"/>
      <c r="J20" s="25" t="s">
        <v>37</v>
      </c>
      <c r="K20" s="23"/>
      <c r="L20" s="23" t="s">
        <v>80</v>
      </c>
      <c r="M20" s="26" t="s">
        <v>81</v>
      </c>
      <c r="N20" s="26" t="s">
        <v>82</v>
      </c>
      <c r="O20" s="23" t="s">
        <v>84</v>
      </c>
      <c r="P20" s="27" t="s">
        <v>156</v>
      </c>
      <c r="Q20" s="28" t="s">
        <v>68</v>
      </c>
      <c r="R20" s="26"/>
      <c r="S20" s="23" t="s">
        <v>101</v>
      </c>
      <c r="T20" s="26" t="s">
        <v>83</v>
      </c>
      <c r="U20" s="23" t="s">
        <v>84</v>
      </c>
      <c r="V20" s="23" t="s">
        <v>156</v>
      </c>
      <c r="W20" s="28" t="s">
        <v>68</v>
      </c>
      <c r="X20" s="26"/>
      <c r="Y20" s="23" t="s">
        <v>101</v>
      </c>
      <c r="Z20" s="26" t="s">
        <v>83</v>
      </c>
      <c r="AA20" s="23" t="s">
        <v>84</v>
      </c>
      <c r="AB20" s="23" t="s">
        <v>84</v>
      </c>
      <c r="AC20" s="23" t="s">
        <v>156</v>
      </c>
      <c r="AD20" s="28" t="s">
        <v>68</v>
      </c>
      <c r="AE20" s="26"/>
      <c r="AF20" s="34" t="s">
        <v>174</v>
      </c>
      <c r="AG20" s="34" t="s">
        <v>175</v>
      </c>
      <c r="AH20" s="35" t="s">
        <v>176</v>
      </c>
      <c r="AI20" s="36" t="s">
        <v>177</v>
      </c>
      <c r="AJ20" s="23">
        <v>210819</v>
      </c>
      <c r="AK20" s="23"/>
      <c r="AL20" s="23"/>
      <c r="AM20" s="29"/>
      <c r="AN20" s="38">
        <f t="shared" si="0"/>
        <v>210819</v>
      </c>
      <c r="AO20" s="30">
        <v>210819</v>
      </c>
      <c r="AP20" s="30"/>
      <c r="AQ20" s="30">
        <f t="shared" si="1"/>
        <v>0</v>
      </c>
      <c r="AR20" s="30">
        <f t="shared" si="2"/>
        <v>0</v>
      </c>
      <c r="AS20" s="38">
        <f t="shared" si="3"/>
        <v>210819</v>
      </c>
      <c r="AT20" s="29">
        <v>49.87</v>
      </c>
      <c r="AU20" s="24" t="s">
        <v>38</v>
      </c>
      <c r="AV20" s="24">
        <v>6800</v>
      </c>
      <c r="AW20" s="24"/>
      <c r="AX20" s="24"/>
      <c r="AY20" s="24"/>
      <c r="AZ20" s="24">
        <f>SUM(AV20:AY20)</f>
        <v>6800</v>
      </c>
      <c r="BA20" s="24"/>
      <c r="BB20" s="24"/>
      <c r="BC20" s="25" t="s">
        <v>38</v>
      </c>
      <c r="BD20" s="25" t="s">
        <v>38</v>
      </c>
      <c r="BE20" s="25" t="s">
        <v>38</v>
      </c>
      <c r="BF20" s="25" t="s">
        <v>37</v>
      </c>
      <c r="BG20" s="25" t="s">
        <v>39</v>
      </c>
      <c r="BH20" s="25" t="s">
        <v>38</v>
      </c>
      <c r="BI20" s="24"/>
      <c r="BJ20" s="39">
        <v>45270</v>
      </c>
      <c r="BK20" s="39">
        <v>45292</v>
      </c>
    </row>
    <row r="21" spans="1:63" s="15" customFormat="1" ht="11.25" customHeight="1">
      <c r="A21" s="9">
        <f t="shared" si="4"/>
        <v>19</v>
      </c>
      <c r="B21" s="10"/>
      <c r="C21" s="9" t="s">
        <v>79</v>
      </c>
      <c r="D21" s="9" t="s">
        <v>155</v>
      </c>
      <c r="E21" s="10" t="s">
        <v>36</v>
      </c>
      <c r="F21" s="9" t="s">
        <v>70</v>
      </c>
      <c r="G21" s="9" t="s">
        <v>69</v>
      </c>
      <c r="H21" s="10"/>
      <c r="I21" s="10"/>
      <c r="J21" s="11" t="s">
        <v>37</v>
      </c>
      <c r="K21" s="9"/>
      <c r="L21" s="9" t="s">
        <v>80</v>
      </c>
      <c r="M21" s="12" t="s">
        <v>81</v>
      </c>
      <c r="N21" s="12" t="s">
        <v>82</v>
      </c>
      <c r="O21" s="9" t="s">
        <v>84</v>
      </c>
      <c r="P21" s="19" t="s">
        <v>156</v>
      </c>
      <c r="Q21" s="21" t="s">
        <v>68</v>
      </c>
      <c r="R21" s="12"/>
      <c r="S21" s="9" t="s">
        <v>102</v>
      </c>
      <c r="T21" s="12" t="s">
        <v>87</v>
      </c>
      <c r="U21" s="9" t="s">
        <v>103</v>
      </c>
      <c r="V21" s="9" t="s">
        <v>88</v>
      </c>
      <c r="W21" s="21" t="s">
        <v>89</v>
      </c>
      <c r="X21" s="12"/>
      <c r="Y21" s="9" t="s">
        <v>160</v>
      </c>
      <c r="Z21" s="12" t="s">
        <v>87</v>
      </c>
      <c r="AA21" s="9" t="s">
        <v>103</v>
      </c>
      <c r="AB21" s="9" t="s">
        <v>88</v>
      </c>
      <c r="AC21" s="9"/>
      <c r="AD21" s="21" t="s">
        <v>89</v>
      </c>
      <c r="AE21" s="12"/>
      <c r="AF21" s="20" t="s">
        <v>146</v>
      </c>
      <c r="AG21" s="20" t="s">
        <v>178</v>
      </c>
      <c r="AH21" s="32" t="s">
        <v>71</v>
      </c>
      <c r="AI21" s="33" t="s">
        <v>179</v>
      </c>
      <c r="AJ21" s="9">
        <v>1013</v>
      </c>
      <c r="AK21" s="9">
        <v>2257</v>
      </c>
      <c r="AL21" s="9"/>
      <c r="AM21" s="16"/>
      <c r="AN21" s="37">
        <f t="shared" si="0"/>
        <v>3270</v>
      </c>
      <c r="AO21" s="14">
        <v>1013</v>
      </c>
      <c r="AP21" s="14">
        <v>2257</v>
      </c>
      <c r="AQ21" s="14">
        <f t="shared" si="1"/>
        <v>0</v>
      </c>
      <c r="AR21" s="14">
        <f t="shared" si="2"/>
        <v>0</v>
      </c>
      <c r="AS21" s="37">
        <f t="shared" si="3"/>
        <v>3270</v>
      </c>
      <c r="AT21" s="16"/>
      <c r="AU21" s="10"/>
      <c r="AV21" s="10"/>
      <c r="AW21" s="10"/>
      <c r="AX21" s="10"/>
      <c r="AY21" s="10"/>
      <c r="AZ21" s="10"/>
      <c r="BA21" s="10"/>
      <c r="BB21" s="10"/>
      <c r="BC21" s="11" t="s">
        <v>38</v>
      </c>
      <c r="BD21" s="11" t="s">
        <v>37</v>
      </c>
      <c r="BE21" s="11" t="s">
        <v>37</v>
      </c>
      <c r="BF21" s="11" t="s">
        <v>37</v>
      </c>
      <c r="BG21" s="11" t="s">
        <v>39</v>
      </c>
      <c r="BH21" s="11" t="s">
        <v>38</v>
      </c>
      <c r="BI21" s="10"/>
      <c r="BJ21" s="39">
        <v>45270</v>
      </c>
      <c r="BK21" s="39">
        <v>45292</v>
      </c>
    </row>
    <row r="22" spans="1:63" s="15" customFormat="1" ht="11.25" customHeight="1">
      <c r="A22" s="9">
        <f t="shared" si="4"/>
        <v>20</v>
      </c>
      <c r="B22" s="10"/>
      <c r="C22" s="9" t="s">
        <v>79</v>
      </c>
      <c r="D22" s="9" t="s">
        <v>155</v>
      </c>
      <c r="E22" s="10" t="s">
        <v>36</v>
      </c>
      <c r="F22" s="9" t="s">
        <v>70</v>
      </c>
      <c r="G22" s="9" t="s">
        <v>69</v>
      </c>
      <c r="H22" s="10"/>
      <c r="I22" s="10"/>
      <c r="J22" s="11" t="s">
        <v>37</v>
      </c>
      <c r="K22" s="9"/>
      <c r="L22" s="9" t="s">
        <v>80</v>
      </c>
      <c r="M22" s="12" t="s">
        <v>81</v>
      </c>
      <c r="N22" s="12" t="s">
        <v>82</v>
      </c>
      <c r="O22" s="9" t="s">
        <v>84</v>
      </c>
      <c r="P22" s="19" t="s">
        <v>156</v>
      </c>
      <c r="Q22" s="21" t="s">
        <v>68</v>
      </c>
      <c r="R22" s="12"/>
      <c r="S22" s="9" t="s">
        <v>102</v>
      </c>
      <c r="T22" s="12" t="s">
        <v>87</v>
      </c>
      <c r="U22" s="9" t="s">
        <v>103</v>
      </c>
      <c r="V22" s="9" t="s">
        <v>88</v>
      </c>
      <c r="W22" s="21" t="s">
        <v>89</v>
      </c>
      <c r="X22" s="12"/>
      <c r="Y22" s="9" t="s">
        <v>160</v>
      </c>
      <c r="Z22" s="12" t="s">
        <v>87</v>
      </c>
      <c r="AA22" s="9" t="s">
        <v>103</v>
      </c>
      <c r="AB22" s="9" t="s">
        <v>88</v>
      </c>
      <c r="AC22" s="9"/>
      <c r="AD22" s="21" t="s">
        <v>89</v>
      </c>
      <c r="AE22" s="12"/>
      <c r="AF22" s="20" t="s">
        <v>147</v>
      </c>
      <c r="AG22" s="20" t="s">
        <v>180</v>
      </c>
      <c r="AH22" s="32" t="s">
        <v>73</v>
      </c>
      <c r="AI22" s="33" t="s">
        <v>181</v>
      </c>
      <c r="AJ22" s="9">
        <v>48078</v>
      </c>
      <c r="AK22" s="9"/>
      <c r="AL22" s="9"/>
      <c r="AM22" s="16"/>
      <c r="AN22" s="37">
        <f t="shared" si="0"/>
        <v>48078</v>
      </c>
      <c r="AO22" s="14">
        <v>48078</v>
      </c>
      <c r="AP22" s="14"/>
      <c r="AQ22" s="14">
        <f t="shared" si="1"/>
        <v>0</v>
      </c>
      <c r="AR22" s="14">
        <f t="shared" si="2"/>
        <v>0</v>
      </c>
      <c r="AS22" s="37">
        <f t="shared" si="3"/>
        <v>48078</v>
      </c>
      <c r="AT22" s="16"/>
      <c r="AU22" s="10"/>
      <c r="AV22" s="10"/>
      <c r="AW22" s="10"/>
      <c r="AX22" s="10"/>
      <c r="AY22" s="10"/>
      <c r="AZ22" s="10"/>
      <c r="BA22" s="10"/>
      <c r="BB22" s="10"/>
      <c r="BC22" s="11" t="s">
        <v>38</v>
      </c>
      <c r="BD22" s="11" t="s">
        <v>37</v>
      </c>
      <c r="BE22" s="11" t="s">
        <v>37</v>
      </c>
      <c r="BF22" s="11" t="s">
        <v>37</v>
      </c>
      <c r="BG22" s="11" t="s">
        <v>39</v>
      </c>
      <c r="BH22" s="11" t="s">
        <v>38</v>
      </c>
      <c r="BI22" s="10"/>
      <c r="BJ22" s="39">
        <v>45270</v>
      </c>
      <c r="BK22" s="39">
        <v>45292</v>
      </c>
    </row>
    <row r="23" spans="1:63" s="15" customFormat="1" ht="11.25" customHeight="1">
      <c r="A23" s="9">
        <f t="shared" si="4"/>
        <v>21</v>
      </c>
      <c r="B23" s="10"/>
      <c r="C23" s="9" t="s">
        <v>79</v>
      </c>
      <c r="D23" s="9" t="s">
        <v>155</v>
      </c>
      <c r="E23" s="10" t="s">
        <v>36</v>
      </c>
      <c r="F23" s="9" t="s">
        <v>70</v>
      </c>
      <c r="G23" s="9" t="s">
        <v>69</v>
      </c>
      <c r="H23" s="10"/>
      <c r="I23" s="10"/>
      <c r="J23" s="11" t="s">
        <v>37</v>
      </c>
      <c r="K23" s="9"/>
      <c r="L23" s="9" t="s">
        <v>80</v>
      </c>
      <c r="M23" s="12" t="s">
        <v>81</v>
      </c>
      <c r="N23" s="12" t="s">
        <v>82</v>
      </c>
      <c r="O23" s="9" t="s">
        <v>84</v>
      </c>
      <c r="P23" s="19" t="s">
        <v>156</v>
      </c>
      <c r="Q23" s="21" t="s">
        <v>68</v>
      </c>
      <c r="R23" s="12"/>
      <c r="S23" s="9" t="s">
        <v>104</v>
      </c>
      <c r="T23" s="12" t="s">
        <v>105</v>
      </c>
      <c r="U23" s="9" t="s">
        <v>106</v>
      </c>
      <c r="V23" s="9" t="s">
        <v>106</v>
      </c>
      <c r="W23" s="21" t="s">
        <v>107</v>
      </c>
      <c r="X23" s="12"/>
      <c r="Y23" s="9" t="s">
        <v>104</v>
      </c>
      <c r="Z23" s="12" t="s">
        <v>105</v>
      </c>
      <c r="AA23" s="9" t="s">
        <v>106</v>
      </c>
      <c r="AB23" s="9" t="s">
        <v>106</v>
      </c>
      <c r="AC23" s="9"/>
      <c r="AD23" s="21" t="s">
        <v>107</v>
      </c>
      <c r="AE23" s="9"/>
      <c r="AF23" s="20" t="s">
        <v>148</v>
      </c>
      <c r="AG23" s="20" t="s">
        <v>149</v>
      </c>
      <c r="AH23" s="32" t="s">
        <v>73</v>
      </c>
      <c r="AI23" s="33" t="s">
        <v>182</v>
      </c>
      <c r="AJ23" s="9">
        <v>115658</v>
      </c>
      <c r="AK23" s="9"/>
      <c r="AL23" s="9"/>
      <c r="AM23" s="16"/>
      <c r="AN23" s="37">
        <f t="shared" si="0"/>
        <v>115658</v>
      </c>
      <c r="AO23" s="14">
        <v>115658</v>
      </c>
      <c r="AP23" s="14"/>
      <c r="AQ23" s="14">
        <f t="shared" si="1"/>
        <v>0</v>
      </c>
      <c r="AR23" s="14">
        <f t="shared" si="2"/>
        <v>0</v>
      </c>
      <c r="AS23" s="37">
        <f t="shared" si="3"/>
        <v>115658</v>
      </c>
      <c r="AT23" s="16"/>
      <c r="AU23" s="10"/>
      <c r="AV23" s="10"/>
      <c r="AW23" s="10"/>
      <c r="AX23" s="10"/>
      <c r="AY23" s="10"/>
      <c r="AZ23" s="10"/>
      <c r="BA23" s="10"/>
      <c r="BB23" s="10"/>
      <c r="BC23" s="11" t="s">
        <v>38</v>
      </c>
      <c r="BD23" s="11" t="s">
        <v>37</v>
      </c>
      <c r="BE23" s="11" t="s">
        <v>37</v>
      </c>
      <c r="BF23" s="11" t="s">
        <v>37</v>
      </c>
      <c r="BG23" s="11" t="s">
        <v>39</v>
      </c>
      <c r="BH23" s="11" t="s">
        <v>38</v>
      </c>
      <c r="BI23" s="10"/>
      <c r="BJ23" s="39">
        <v>45270</v>
      </c>
      <c r="BK23" s="39">
        <v>45292</v>
      </c>
    </row>
    <row r="24" spans="1:63" s="15" customFormat="1" ht="11.25" customHeight="1">
      <c r="A24" s="9">
        <f t="shared" si="4"/>
        <v>22</v>
      </c>
      <c r="B24" s="10"/>
      <c r="C24" s="9" t="s">
        <v>79</v>
      </c>
      <c r="D24" s="9" t="s">
        <v>155</v>
      </c>
      <c r="E24" s="10" t="s">
        <v>36</v>
      </c>
      <c r="F24" s="9" t="s">
        <v>70</v>
      </c>
      <c r="G24" s="9" t="s">
        <v>69</v>
      </c>
      <c r="H24" s="10"/>
      <c r="I24" s="10"/>
      <c r="J24" s="11" t="s">
        <v>37</v>
      </c>
      <c r="K24" s="9"/>
      <c r="L24" s="9" t="s">
        <v>80</v>
      </c>
      <c r="M24" s="12" t="s">
        <v>81</v>
      </c>
      <c r="N24" s="12" t="s">
        <v>82</v>
      </c>
      <c r="O24" s="9" t="s">
        <v>84</v>
      </c>
      <c r="P24" s="19" t="s">
        <v>156</v>
      </c>
      <c r="Q24" s="21" t="s">
        <v>68</v>
      </c>
      <c r="R24" s="12"/>
      <c r="S24" s="9" t="s">
        <v>104</v>
      </c>
      <c r="T24" s="12" t="s">
        <v>105</v>
      </c>
      <c r="U24" s="9" t="s">
        <v>106</v>
      </c>
      <c r="V24" s="9" t="s">
        <v>106</v>
      </c>
      <c r="W24" s="21" t="s">
        <v>199</v>
      </c>
      <c r="X24" s="12"/>
      <c r="Y24" s="9" t="s">
        <v>104</v>
      </c>
      <c r="Z24" s="12" t="s">
        <v>105</v>
      </c>
      <c r="AA24" s="9" t="s">
        <v>106</v>
      </c>
      <c r="AB24" s="9" t="s">
        <v>106</v>
      </c>
      <c r="AC24" s="9"/>
      <c r="AD24" s="21" t="s">
        <v>199</v>
      </c>
      <c r="AE24" s="9"/>
      <c r="AF24" s="20" t="s">
        <v>150</v>
      </c>
      <c r="AG24" s="20" t="s">
        <v>151</v>
      </c>
      <c r="AH24" s="32" t="s">
        <v>73</v>
      </c>
      <c r="AI24" s="33" t="s">
        <v>66</v>
      </c>
      <c r="AJ24" s="9">
        <v>4510</v>
      </c>
      <c r="AK24" s="9"/>
      <c r="AL24" s="9"/>
      <c r="AM24" s="16"/>
      <c r="AN24" s="37">
        <f t="shared" si="0"/>
        <v>4510</v>
      </c>
      <c r="AO24" s="14">
        <v>4510</v>
      </c>
      <c r="AP24" s="14"/>
      <c r="AQ24" s="14">
        <f t="shared" si="1"/>
        <v>0</v>
      </c>
      <c r="AR24" s="14">
        <f t="shared" si="2"/>
        <v>0</v>
      </c>
      <c r="AS24" s="37">
        <f t="shared" si="3"/>
        <v>4510</v>
      </c>
      <c r="AT24" s="16"/>
      <c r="AU24" s="10"/>
      <c r="AV24" s="10"/>
      <c r="AW24" s="10"/>
      <c r="AX24" s="10"/>
      <c r="AY24" s="10"/>
      <c r="AZ24" s="10"/>
      <c r="BA24" s="10"/>
      <c r="BB24" s="10"/>
      <c r="BC24" s="11" t="s">
        <v>38</v>
      </c>
      <c r="BD24" s="11" t="s">
        <v>37</v>
      </c>
      <c r="BE24" s="11" t="s">
        <v>37</v>
      </c>
      <c r="BF24" s="11" t="s">
        <v>37</v>
      </c>
      <c r="BG24" s="11" t="s">
        <v>39</v>
      </c>
      <c r="BH24" s="11" t="s">
        <v>38</v>
      </c>
      <c r="BI24" s="10"/>
      <c r="BJ24" s="39">
        <v>45270</v>
      </c>
      <c r="BK24" s="39">
        <v>45292</v>
      </c>
    </row>
    <row r="25" spans="1:63">
      <c r="AI25" s="17">
        <f>SUM(AI3:AI24)</f>
        <v>274.10000000000002</v>
      </c>
      <c r="AJ25" s="17">
        <f>SUM(AJ3:AJ24)</f>
        <v>558171</v>
      </c>
      <c r="AK25" s="17">
        <f>SUM(AK3:AK24)</f>
        <v>160065</v>
      </c>
      <c r="AN25" s="17">
        <f>SUM(AN3:AN24)</f>
        <v>718236</v>
      </c>
      <c r="AS25" s="17">
        <f>SUM(AS3:AS24)</f>
        <v>718236</v>
      </c>
    </row>
    <row r="26" spans="1:63">
      <c r="AN26" s="17">
        <f>AN25/1000</f>
        <v>718.23599999999999</v>
      </c>
      <c r="AS26" s="17">
        <f>AS25/1000</f>
        <v>718.23599999999999</v>
      </c>
    </row>
  </sheetData>
  <mergeCells count="24">
    <mergeCell ref="AU1:AZ1"/>
    <mergeCell ref="BA1:BB1"/>
    <mergeCell ref="BK1:BK2"/>
    <mergeCell ref="BC1:BH1"/>
    <mergeCell ref="BI1:BI2"/>
    <mergeCell ref="BJ1:BJ2"/>
    <mergeCell ref="A1:A2"/>
    <mergeCell ref="B1:B2"/>
    <mergeCell ref="C1:C2"/>
    <mergeCell ref="D1:D2"/>
    <mergeCell ref="S1:X1"/>
    <mergeCell ref="E1:E2"/>
    <mergeCell ref="AO1:AS1"/>
    <mergeCell ref="K1:K2"/>
    <mergeCell ref="F1:F2"/>
    <mergeCell ref="G1:G2"/>
    <mergeCell ref="H1:H2"/>
    <mergeCell ref="I1:I2"/>
    <mergeCell ref="J1:J2"/>
    <mergeCell ref="AJ1:AN1"/>
    <mergeCell ref="Y1:AG1"/>
    <mergeCell ref="AH1:AH2"/>
    <mergeCell ref="AI1:AI2"/>
    <mergeCell ref="L1:R1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fitToWidth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34" sqref="D34"/>
    </sheetView>
  </sheetViews>
  <sheetFormatPr defaultColWidth="8.5" defaultRowHeight="12.75"/>
  <cols>
    <col min="1" max="1" width="3.75" style="43" customWidth="1"/>
    <col min="2" max="2" width="36.125" style="43" customWidth="1"/>
    <col min="3" max="4" width="8.5" style="43" customWidth="1"/>
    <col min="5" max="5" width="8.875" style="43" customWidth="1"/>
    <col min="6" max="7" width="8.5" style="43" customWidth="1"/>
    <col min="8" max="8" width="12.375" style="43" customWidth="1"/>
    <col min="9" max="9" width="5.125" style="43" customWidth="1"/>
    <col min="10" max="10" width="6.125" style="50" customWidth="1"/>
    <col min="11" max="16384" width="8.5" style="43"/>
  </cols>
  <sheetData>
    <row r="1" spans="1:11" ht="38.25">
      <c r="A1" s="40" t="s">
        <v>40</v>
      </c>
      <c r="B1" s="41" t="s">
        <v>41</v>
      </c>
      <c r="C1" s="41" t="s">
        <v>15</v>
      </c>
      <c r="D1" s="41" t="s">
        <v>16</v>
      </c>
      <c r="E1" s="41" t="s">
        <v>17</v>
      </c>
      <c r="F1" s="41" t="s">
        <v>18</v>
      </c>
      <c r="G1" s="41" t="s">
        <v>74</v>
      </c>
      <c r="H1" s="41" t="s">
        <v>6</v>
      </c>
      <c r="I1" s="42" t="s">
        <v>42</v>
      </c>
      <c r="J1" s="48" t="s">
        <v>43</v>
      </c>
      <c r="K1" s="42" t="s">
        <v>186</v>
      </c>
    </row>
    <row r="2" spans="1:11">
      <c r="A2" s="44">
        <f>'Wykaz ppe oświetlenie'!A3</f>
        <v>1</v>
      </c>
      <c r="B2" s="45" t="str">
        <f>'Wykaz ppe oświetlenie'!Y3</f>
        <v>Placówka OpiekuńczoWychowawcza Dom nr 1</v>
      </c>
      <c r="C2" s="46" t="str">
        <f>'Wykaz ppe oświetlenie'!Z3</f>
        <v>86-200</v>
      </c>
      <c r="D2" s="45" t="str">
        <f>'Wykaz ppe oświetlenie'!AA3</f>
        <v>Chełmno</v>
      </c>
      <c r="E2" s="45" t="str">
        <f>'Wykaz ppe oświetlenie'!AB3</f>
        <v>Chełmno</v>
      </c>
      <c r="F2" s="45" t="str">
        <f>'Wykaz ppe oświetlenie'!AC3</f>
        <v>Ignacego Danielewskiego</v>
      </c>
      <c r="G2" s="46" t="str">
        <f>'Wykaz ppe oświetlenie'!AD3</f>
        <v>8</v>
      </c>
      <c r="H2" s="46" t="str">
        <f>'Wykaz ppe oświetlenie'!AF3</f>
        <v>590243892020849955</v>
      </c>
      <c r="I2" s="45" t="str">
        <f>'Wykaz ppe oświetlenie'!AH3</f>
        <v>G12w</v>
      </c>
      <c r="J2" s="49">
        <f>'Wykaz ppe oświetlenie'!AI3</f>
        <v>80.5</v>
      </c>
      <c r="K2" s="47">
        <f>'Wykaz ppe oświetlenie'!AS3</f>
        <v>21223</v>
      </c>
    </row>
    <row r="3" spans="1:11">
      <c r="A3" s="44">
        <f>A2+1</f>
        <v>2</v>
      </c>
      <c r="B3" s="45" t="str">
        <f>'Wykaz ppe oświetlenie'!Y4</f>
        <v>Placówka OpiekuńczoWychowawcza Dom nr 3</v>
      </c>
      <c r="C3" s="46" t="str">
        <f>'Wykaz ppe oświetlenie'!Z4</f>
        <v>86-260</v>
      </c>
      <c r="D3" s="45" t="str">
        <f>'Wykaz ppe oświetlenie'!AA4</f>
        <v>Unisław</v>
      </c>
      <c r="E3" s="45" t="str">
        <f>'Wykaz ppe oświetlenie'!AB4</f>
        <v>Unisław</v>
      </c>
      <c r="F3" s="45" t="str">
        <f>'Wykaz ppe oświetlenie'!AC4</f>
        <v>Sportowa</v>
      </c>
      <c r="G3" s="46" t="str">
        <f>'Wykaz ppe oświetlenie'!AD4</f>
        <v>1a</v>
      </c>
      <c r="H3" s="46" t="str">
        <f>'Wykaz ppe oświetlenie'!AF4</f>
        <v>590243892021188657</v>
      </c>
      <c r="I3" s="45" t="str">
        <f>'Wykaz ppe oświetlenie'!AH4</f>
        <v>G11</v>
      </c>
      <c r="J3" s="49">
        <f>'Wykaz ppe oświetlenie'!AI4</f>
        <v>20.5</v>
      </c>
      <c r="K3" s="47">
        <f>'Wykaz ppe oświetlenie'!AS4</f>
        <v>31925</v>
      </c>
    </row>
    <row r="4" spans="1:11">
      <c r="A4" s="44">
        <f t="shared" ref="A4:A23" si="0">A3+1</f>
        <v>3</v>
      </c>
      <c r="B4" s="45" t="str">
        <f>'Wykaz ppe oświetlenie'!Y5</f>
        <v xml:space="preserve">Placówka OpiekuńczoWychowawcza Dom nr 2 </v>
      </c>
      <c r="C4" s="46" t="str">
        <f>'Wykaz ppe oświetlenie'!Z5</f>
        <v>86-200</v>
      </c>
      <c r="D4" s="45" t="str">
        <f>'Wykaz ppe oświetlenie'!AA5</f>
        <v>Chełmno</v>
      </c>
      <c r="E4" s="45" t="str">
        <f>'Wykaz ppe oświetlenie'!AB5</f>
        <v>Chełmno</v>
      </c>
      <c r="F4" s="45" t="str">
        <f>'Wykaz ppe oświetlenie'!AC5</f>
        <v>Gorczyckiego</v>
      </c>
      <c r="G4" s="46" t="str">
        <f>'Wykaz ppe oświetlenie'!AD5</f>
        <v>2</v>
      </c>
      <c r="H4" s="46" t="str">
        <f>'Wykaz ppe oświetlenie'!AF5</f>
        <v>590243892021188497</v>
      </c>
      <c r="I4" s="45" t="str">
        <f>'Wykaz ppe oświetlenie'!AH5</f>
        <v>G11</v>
      </c>
      <c r="J4" s="49" t="str">
        <f>'Wykaz ppe oświetlenie'!AI5</f>
        <v>16</v>
      </c>
      <c r="K4" s="47">
        <f>'Wykaz ppe oświetlenie'!AS5</f>
        <v>7851</v>
      </c>
    </row>
    <row r="5" spans="1:11">
      <c r="A5" s="44">
        <f t="shared" si="0"/>
        <v>4</v>
      </c>
      <c r="B5" s="45" t="str">
        <f>'Wykaz ppe oświetlenie'!Y6</f>
        <v>Placówka Opiekuńczo Wychowawcza Dom nr 1</v>
      </c>
      <c r="C5" s="46" t="str">
        <f>'Wykaz ppe oświetlenie'!Z6</f>
        <v>86-200</v>
      </c>
      <c r="D5" s="45" t="str">
        <f>'Wykaz ppe oświetlenie'!AA6</f>
        <v>Chełmno</v>
      </c>
      <c r="E5" s="45" t="str">
        <f>'Wykaz ppe oświetlenie'!AB6</f>
        <v>Chełmno</v>
      </c>
      <c r="F5" s="45" t="str">
        <f>'Wykaz ppe oświetlenie'!AC6</f>
        <v>Gorczyckiego</v>
      </c>
      <c r="G5" s="46" t="str">
        <f>'Wykaz ppe oświetlenie'!AD6</f>
        <v>4</v>
      </c>
      <c r="H5" s="46" t="str">
        <f>'Wykaz ppe oświetlenie'!AF6</f>
        <v>590243892021180286</v>
      </c>
      <c r="I5" s="45" t="str">
        <f>'Wykaz ppe oświetlenie'!AH6</f>
        <v>G11</v>
      </c>
      <c r="J5" s="49" t="str">
        <f>'Wykaz ppe oświetlenie'!AI6</f>
        <v>16</v>
      </c>
      <c r="K5" s="47">
        <f>'Wykaz ppe oświetlenie'!AS6</f>
        <v>8298</v>
      </c>
    </row>
    <row r="6" spans="1:11">
      <c r="A6" s="44">
        <f t="shared" si="0"/>
        <v>5</v>
      </c>
      <c r="B6" s="45" t="str">
        <f>'Wykaz ppe oświetlenie'!Y7</f>
        <v>Zespół Szkół Centrum Kształcenia Zawodowego</v>
      </c>
      <c r="C6" s="46" t="str">
        <f>'Wykaz ppe oświetlenie'!Z7</f>
        <v>86-212</v>
      </c>
      <c r="D6" s="45" t="str">
        <f>'Wykaz ppe oświetlenie'!AA7</f>
        <v>Stolno</v>
      </c>
      <c r="E6" s="45" t="str">
        <f>'Wykaz ppe oświetlenie'!AB7</f>
        <v>Grubno</v>
      </c>
      <c r="F6" s="45">
        <f>'Wykaz ppe oświetlenie'!AC7</f>
        <v>0</v>
      </c>
      <c r="G6" s="46" t="str">
        <f>'Wykaz ppe oświetlenie'!AD7</f>
        <v>56</v>
      </c>
      <c r="H6" s="46" t="str">
        <f>'Wykaz ppe oświetlenie'!AF7</f>
        <v>590243892021134357</v>
      </c>
      <c r="I6" s="45" t="str">
        <f>'Wykaz ppe oświetlenie'!AH7</f>
        <v>C12a</v>
      </c>
      <c r="J6" s="49" t="str">
        <f>'Wykaz ppe oświetlenie'!AI7</f>
        <v>40</v>
      </c>
      <c r="K6" s="47">
        <f>'Wykaz ppe oświetlenie'!AS7</f>
        <v>21850</v>
      </c>
    </row>
    <row r="7" spans="1:11">
      <c r="A7" s="44">
        <f t="shared" si="0"/>
        <v>6</v>
      </c>
      <c r="B7" s="45" t="str">
        <f>'Wykaz ppe oświetlenie'!Y8</f>
        <v>Zespół Szkół Ogólnokształcących Nr 1 Liceum i Gimnazjum Chelmińskie</v>
      </c>
      <c r="C7" s="46" t="str">
        <f>'Wykaz ppe oświetlenie'!Z8</f>
        <v>86-200</v>
      </c>
      <c r="D7" s="45" t="str">
        <f>'Wykaz ppe oświetlenie'!AA8</f>
        <v>Chełmno</v>
      </c>
      <c r="E7" s="45" t="str">
        <f>'Wykaz ppe oświetlenie'!AB8</f>
        <v>Chełmno</v>
      </c>
      <c r="F7" s="45" t="str">
        <f>'Wykaz ppe oświetlenie'!AC8</f>
        <v>Dominikańska</v>
      </c>
      <c r="G7" s="46" t="str">
        <f>'Wykaz ppe oświetlenie'!AD8</f>
        <v>35</v>
      </c>
      <c r="H7" s="46" t="str">
        <f>'Wykaz ppe oświetlenie'!AF8</f>
        <v>590243892020792770</v>
      </c>
      <c r="I7" s="45" t="str">
        <f>'Wykaz ppe oświetlenie'!AH8</f>
        <v>C12a</v>
      </c>
      <c r="J7" s="49">
        <f>'Wykaz ppe oświetlenie'!AI8</f>
        <v>32.5</v>
      </c>
      <c r="K7" s="47">
        <f>'Wykaz ppe oświetlenie'!AS8</f>
        <v>43682</v>
      </c>
    </row>
    <row r="8" spans="1:11">
      <c r="A8" s="44">
        <f t="shared" si="0"/>
        <v>7</v>
      </c>
      <c r="B8" s="45" t="str">
        <f>'Wykaz ppe oświetlenie'!Y9</f>
        <v>Zespół Szkół Ogólnokształcących Nr 1 Liceum i Gimnazjum Chelmińskie</v>
      </c>
      <c r="C8" s="46" t="str">
        <f>'Wykaz ppe oświetlenie'!Z9</f>
        <v>86-200</v>
      </c>
      <c r="D8" s="45" t="str">
        <f>'Wykaz ppe oświetlenie'!AA9</f>
        <v>Chełmno</v>
      </c>
      <c r="E8" s="45" t="str">
        <f>'Wykaz ppe oświetlenie'!AB9</f>
        <v>Chełmno</v>
      </c>
      <c r="F8" s="45" t="str">
        <f>'Wykaz ppe oświetlenie'!AC9</f>
        <v>Dominikańska</v>
      </c>
      <c r="G8" s="46" t="str">
        <f>'Wykaz ppe oświetlenie'!AD9</f>
        <v>35</v>
      </c>
      <c r="H8" s="46" t="str">
        <f>'Wykaz ppe oświetlenie'!AF9</f>
        <v>590243892021047565</v>
      </c>
      <c r="I8" s="45" t="str">
        <f>'Wykaz ppe oświetlenie'!AH9</f>
        <v>C11</v>
      </c>
      <c r="J8" s="49">
        <f>'Wykaz ppe oświetlenie'!AI9</f>
        <v>6.5</v>
      </c>
      <c r="K8" s="47">
        <f>'Wykaz ppe oświetlenie'!AS9</f>
        <v>3709</v>
      </c>
    </row>
    <row r="9" spans="1:11">
      <c r="A9" s="44">
        <f t="shared" si="0"/>
        <v>8</v>
      </c>
      <c r="B9" s="45" t="str">
        <f>'Wykaz ppe oświetlenie'!Y10</f>
        <v>Zespół Szkół Ogólnokształcących Nr 1 Liceum i Gimnazjum Chelmińskie</v>
      </c>
      <c r="C9" s="46" t="str">
        <f>'Wykaz ppe oświetlenie'!Z10</f>
        <v>86-200</v>
      </c>
      <c r="D9" s="45" t="str">
        <f>'Wykaz ppe oświetlenie'!AA10</f>
        <v>Chełmno</v>
      </c>
      <c r="E9" s="45" t="str">
        <f>'Wykaz ppe oświetlenie'!AB10</f>
        <v>Chełmno</v>
      </c>
      <c r="F9" s="45" t="str">
        <f>'Wykaz ppe oświetlenie'!AC10</f>
        <v>Dominikańska</v>
      </c>
      <c r="G9" s="46" t="str">
        <f>'Wykaz ppe oświetlenie'!AD10</f>
        <v>35</v>
      </c>
      <c r="H9" s="46" t="str">
        <f>'Wykaz ppe oświetlenie'!AF10</f>
        <v>590243892020327323</v>
      </c>
      <c r="I9" s="45" t="str">
        <f>'Wykaz ppe oświetlenie'!AH10</f>
        <v>C11</v>
      </c>
      <c r="J9" s="49" t="str">
        <f>'Wykaz ppe oświetlenie'!AI10</f>
        <v>11</v>
      </c>
      <c r="K9" s="47">
        <f>'Wykaz ppe oświetlenie'!AS10</f>
        <v>2515</v>
      </c>
    </row>
    <row r="10" spans="1:11">
      <c r="A10" s="44">
        <f t="shared" si="0"/>
        <v>9</v>
      </c>
      <c r="B10" s="45" t="str">
        <f>'Wykaz ppe oświetlenie'!Y11</f>
        <v>Zespół Szkół Nr 2 im. Adama Mickiewicza</v>
      </c>
      <c r="C10" s="46" t="str">
        <f>'Wykaz ppe oświetlenie'!Z11</f>
        <v>86-200</v>
      </c>
      <c r="D10" s="45" t="str">
        <f>'Wykaz ppe oświetlenie'!AA11</f>
        <v>Chełmno</v>
      </c>
      <c r="E10" s="45" t="str">
        <f>'Wykaz ppe oświetlenie'!AB11</f>
        <v>Chełmno</v>
      </c>
      <c r="F10" s="45" t="str">
        <f>'Wykaz ppe oświetlenie'!AC11</f>
        <v>Szkolna</v>
      </c>
      <c r="G10" s="46" t="str">
        <f>'Wykaz ppe oświetlenie'!AD11</f>
        <v>14</v>
      </c>
      <c r="H10" s="46" t="str">
        <f>'Wykaz ppe oświetlenie'!AF11</f>
        <v>590243892020737993</v>
      </c>
      <c r="I10" s="45" t="str">
        <f>'Wykaz ppe oświetlenie'!AH11</f>
        <v>C12a</v>
      </c>
      <c r="J10" s="49" t="str">
        <f>'Wykaz ppe oświetlenie'!AI11</f>
        <v>15</v>
      </c>
      <c r="K10" s="47">
        <f>'Wykaz ppe oświetlenie'!AS11</f>
        <v>18389</v>
      </c>
    </row>
    <row r="11" spans="1:11">
      <c r="A11" s="44">
        <f t="shared" si="0"/>
        <v>10</v>
      </c>
      <c r="B11" s="45" t="str">
        <f>'Wykaz ppe oświetlenie'!Y12</f>
        <v>Zespół Szkół Nr 2 im. Adama Mickiewicza</v>
      </c>
      <c r="C11" s="46" t="str">
        <f>'Wykaz ppe oświetlenie'!Z12</f>
        <v>86-200</v>
      </c>
      <c r="D11" s="45" t="str">
        <f>'Wykaz ppe oświetlenie'!AA12</f>
        <v>Chełmno</v>
      </c>
      <c r="E11" s="45" t="str">
        <f>'Wykaz ppe oświetlenie'!AB12</f>
        <v>Chełmno</v>
      </c>
      <c r="F11" s="45" t="str">
        <f>'Wykaz ppe oświetlenie'!AC12</f>
        <v>Szkolna</v>
      </c>
      <c r="G11" s="46" t="str">
        <f>'Wykaz ppe oświetlenie'!AD12</f>
        <v>14</v>
      </c>
      <c r="H11" s="46" t="str">
        <f>'Wykaz ppe oświetlenie'!AF12</f>
        <v>590243892020943349</v>
      </c>
      <c r="I11" s="45" t="str">
        <f>'Wykaz ppe oświetlenie'!AH12</f>
        <v>C12a</v>
      </c>
      <c r="J11" s="49">
        <f>'Wykaz ppe oświetlenie'!AI12</f>
        <v>32.5</v>
      </c>
      <c r="K11" s="47">
        <f>'Wykaz ppe oświetlenie'!AS12</f>
        <v>8168</v>
      </c>
    </row>
    <row r="12" spans="1:11">
      <c r="A12" s="44">
        <f t="shared" si="0"/>
        <v>11</v>
      </c>
      <c r="B12" s="45" t="str">
        <f>'Wykaz ppe oświetlenie'!Y13</f>
        <v>Zespół Szkół Nr 2 im. Adama Mickiewicza</v>
      </c>
      <c r="C12" s="46" t="str">
        <f>'Wykaz ppe oświetlenie'!Z13</f>
        <v>86-200</v>
      </c>
      <c r="D12" s="45" t="str">
        <f>'Wykaz ppe oświetlenie'!AA13</f>
        <v>Chełmno</v>
      </c>
      <c r="E12" s="45" t="str">
        <f>'Wykaz ppe oświetlenie'!AB13</f>
        <v>Chełmno</v>
      </c>
      <c r="F12" s="45" t="str">
        <f>'Wykaz ppe oświetlenie'!AC13</f>
        <v>Szkolna</v>
      </c>
      <c r="G12" s="46" t="str">
        <f>'Wykaz ppe oświetlenie'!AD13</f>
        <v>14</v>
      </c>
      <c r="H12" s="46" t="str">
        <f>'Wykaz ppe oświetlenie'!AF13</f>
        <v>590243892020414917</v>
      </c>
      <c r="I12" s="45" t="str">
        <f>'Wykaz ppe oświetlenie'!AH13</f>
        <v>C12a</v>
      </c>
      <c r="J12" s="49">
        <f>'Wykaz ppe oświetlenie'!AI13</f>
        <v>32.5</v>
      </c>
      <c r="K12" s="47">
        <f>'Wykaz ppe oświetlenie'!AS13</f>
        <v>15939</v>
      </c>
    </row>
    <row r="13" spans="1:11">
      <c r="A13" s="44">
        <f t="shared" si="0"/>
        <v>12</v>
      </c>
      <c r="B13" s="45" t="str">
        <f>'Wykaz ppe oświetlenie'!Y14</f>
        <v>Powiatowy Urząd Pracy</v>
      </c>
      <c r="C13" s="46" t="str">
        <f>'Wykaz ppe oświetlenie'!Z14</f>
        <v>86-200</v>
      </c>
      <c r="D13" s="45" t="str">
        <f>'Wykaz ppe oświetlenie'!AA14</f>
        <v>Chełmno</v>
      </c>
      <c r="E13" s="45" t="str">
        <f>'Wykaz ppe oświetlenie'!AB14</f>
        <v>Chełmno</v>
      </c>
      <c r="F13" s="45" t="str">
        <f>'Wykaz ppe oświetlenie'!AC14</f>
        <v>Świętojerska</v>
      </c>
      <c r="G13" s="46" t="str">
        <f>'Wykaz ppe oświetlenie'!AD14</f>
        <v>1</v>
      </c>
      <c r="H13" s="46" t="str">
        <f>'Wykaz ppe oświetlenie'!AF14</f>
        <v>590243892020826482</v>
      </c>
      <c r="I13" s="45" t="str">
        <f>'Wykaz ppe oświetlenie'!AH14</f>
        <v>C12a</v>
      </c>
      <c r="J13" s="49">
        <f>'Wykaz ppe oświetlenie'!AI14</f>
        <v>16.5</v>
      </c>
      <c r="K13" s="47">
        <f>'Wykaz ppe oświetlenie'!AS14</f>
        <v>21439</v>
      </c>
    </row>
    <row r="14" spans="1:11">
      <c r="A14" s="44">
        <f t="shared" si="0"/>
        <v>13</v>
      </c>
      <c r="B14" s="45" t="str">
        <f>'Wykaz ppe oświetlenie'!Y15</f>
        <v>Powiatowy Zarząd Dróg w Chełmnie</v>
      </c>
      <c r="C14" s="46" t="str">
        <f>'Wykaz ppe oświetlenie'!Z15</f>
        <v>86-200</v>
      </c>
      <c r="D14" s="45" t="str">
        <f>'Wykaz ppe oświetlenie'!AA15</f>
        <v>Chełmno</v>
      </c>
      <c r="E14" s="45" t="str">
        <f>'Wykaz ppe oświetlenie'!AB15</f>
        <v>Chełmno</v>
      </c>
      <c r="F14" s="45" t="str">
        <f>'Wykaz ppe oświetlenie'!AC15</f>
        <v>Łunawska</v>
      </c>
      <c r="G14" s="46" t="str">
        <f>'Wykaz ppe oświetlenie'!AD15</f>
        <v>9</v>
      </c>
      <c r="H14" s="46" t="str">
        <f>'Wykaz ppe oświetlenie'!AF15</f>
        <v>590243892021045493</v>
      </c>
      <c r="I14" s="45" t="str">
        <f>'Wykaz ppe oświetlenie'!AH15</f>
        <v>C12a</v>
      </c>
      <c r="J14" s="49" t="str">
        <f>'Wykaz ppe oświetlenie'!AI15</f>
        <v>15</v>
      </c>
      <c r="K14" s="47">
        <f>'Wykaz ppe oświetlenie'!AS15</f>
        <v>7183</v>
      </c>
    </row>
    <row r="15" spans="1:11">
      <c r="A15" s="44">
        <f t="shared" si="0"/>
        <v>14</v>
      </c>
      <c r="B15" s="45" t="str">
        <f>'Wykaz ppe oświetlenie'!Y16</f>
        <v>Specjalny Ośrodek SzkolnoWychowawczy</v>
      </c>
      <c r="C15" s="46" t="str">
        <f>'Wykaz ppe oświetlenie'!Z16</f>
        <v>86-200</v>
      </c>
      <c r="D15" s="45" t="str">
        <f>'Wykaz ppe oświetlenie'!AA16</f>
        <v>Chełmno</v>
      </c>
      <c r="E15" s="45" t="str">
        <f>'Wykaz ppe oświetlenie'!AB16</f>
        <v>Chełmno</v>
      </c>
      <c r="F15" s="45" t="str">
        <f>'Wykaz ppe oświetlenie'!AC16</f>
        <v>Parkowa</v>
      </c>
      <c r="G15" s="46" t="str">
        <f>'Wykaz ppe oświetlenie'!AD16</f>
        <v>5</v>
      </c>
      <c r="H15" s="46" t="str">
        <f>'Wykaz ppe oświetlenie'!AF16</f>
        <v>590243892020551704</v>
      </c>
      <c r="I15" s="45" t="str">
        <f>'Wykaz ppe oświetlenie'!AH16</f>
        <v>C12a</v>
      </c>
      <c r="J15" s="49" t="str">
        <f>'Wykaz ppe oświetlenie'!AI16</f>
        <v>22</v>
      </c>
      <c r="K15" s="47">
        <f>'Wykaz ppe oświetlenie'!AS16</f>
        <v>26186</v>
      </c>
    </row>
    <row r="16" spans="1:11">
      <c r="A16" s="44">
        <f t="shared" si="0"/>
        <v>15</v>
      </c>
      <c r="B16" s="45" t="str">
        <f>'Wykaz ppe oświetlenie'!Y17</f>
        <v>Specjalny Ośrodek SzkolnoWychowawczy</v>
      </c>
      <c r="C16" s="46" t="str">
        <f>'Wykaz ppe oświetlenie'!Z17</f>
        <v>86-200</v>
      </c>
      <c r="D16" s="45" t="str">
        <f>'Wykaz ppe oświetlenie'!AA17</f>
        <v>Chełmno</v>
      </c>
      <c r="E16" s="45" t="str">
        <f>'Wykaz ppe oświetlenie'!AB17</f>
        <v>Chełmno</v>
      </c>
      <c r="F16" s="45" t="str">
        <f>'Wykaz ppe oświetlenie'!AC17</f>
        <v>Parkowa</v>
      </c>
      <c r="G16" s="46" t="str">
        <f>'Wykaz ppe oświetlenie'!AD17</f>
        <v>5</v>
      </c>
      <c r="H16" s="46" t="str">
        <f>'Wykaz ppe oświetlenie'!AF17</f>
        <v>590243892020714796</v>
      </c>
      <c r="I16" s="45" t="str">
        <f>'Wykaz ppe oświetlenie'!AH17</f>
        <v>G11</v>
      </c>
      <c r="J16" s="49">
        <f>'Wykaz ppe oświetlenie'!AI17</f>
        <v>32.5</v>
      </c>
      <c r="K16" s="47">
        <f>'Wykaz ppe oświetlenie'!AS17</f>
        <v>41845</v>
      </c>
    </row>
    <row r="17" spans="1:11">
      <c r="A17" s="44">
        <f t="shared" si="0"/>
        <v>16</v>
      </c>
      <c r="B17" s="45" t="str">
        <f>'Wykaz ppe oświetlenie'!Y18</f>
        <v>Starostwo Powiatowe w Chełmnie</v>
      </c>
      <c r="C17" s="46" t="str">
        <f>'Wykaz ppe oświetlenie'!Z18</f>
        <v>86-200</v>
      </c>
      <c r="D17" s="45" t="str">
        <f>'Wykaz ppe oświetlenie'!AA18</f>
        <v>Chełmno</v>
      </c>
      <c r="E17" s="45" t="str">
        <f>'Wykaz ppe oświetlenie'!AB18</f>
        <v>Chełmno</v>
      </c>
      <c r="F17" s="45" t="str">
        <f>'Wykaz ppe oświetlenie'!AC18</f>
        <v>Słowackiego</v>
      </c>
      <c r="G17" s="46" t="str">
        <f>'Wykaz ppe oświetlenie'!AD18</f>
        <v>3</v>
      </c>
      <c r="H17" s="46" t="str">
        <f>'Wykaz ppe oświetlenie'!AF18</f>
        <v>590243892020701062</v>
      </c>
      <c r="I17" s="45" t="str">
        <f>'Wykaz ppe oświetlenie'!AH18</f>
        <v>C12a</v>
      </c>
      <c r="J17" s="49">
        <f>'Wykaz ppe oświetlenie'!AI18</f>
        <v>20.100000000000001</v>
      </c>
      <c r="K17" s="47">
        <f>'Wykaz ppe oświetlenie'!AS18</f>
        <v>15668</v>
      </c>
    </row>
    <row r="18" spans="1:11">
      <c r="A18" s="44">
        <f t="shared" si="0"/>
        <v>17</v>
      </c>
      <c r="B18" s="45" t="str">
        <f>'Wykaz ppe oświetlenie'!Y19</f>
        <v>Powiatowe Centrum Pomocy Rodzinie</v>
      </c>
      <c r="C18" s="46" t="str">
        <f>'Wykaz ppe oświetlenie'!Z19</f>
        <v>86-200</v>
      </c>
      <c r="D18" s="45" t="str">
        <f>'Wykaz ppe oświetlenie'!AA19</f>
        <v>Chełmno</v>
      </c>
      <c r="E18" s="45" t="str">
        <f>'Wykaz ppe oświetlenie'!AB19</f>
        <v>Chełmno</v>
      </c>
      <c r="F18" s="45" t="str">
        <f>'Wykaz ppe oświetlenie'!AC19</f>
        <v>Harcerska</v>
      </c>
      <c r="G18" s="46" t="str">
        <f>'Wykaz ppe oświetlenie'!AD19</f>
        <v>1</v>
      </c>
      <c r="H18" s="46" t="str">
        <f>'Wykaz ppe oświetlenie'!AF19</f>
        <v>590243892020290641</v>
      </c>
      <c r="I18" s="45" t="str">
        <f>'Wykaz ppe oświetlenie'!AH19</f>
        <v>C12a</v>
      </c>
      <c r="J18" s="49" t="str">
        <f>'Wykaz ppe oświetlenie'!AI19</f>
        <v>35</v>
      </c>
      <c r="K18" s="47">
        <f>'Wykaz ppe oświetlenie'!AS19</f>
        <v>40031</v>
      </c>
    </row>
    <row r="19" spans="1:11">
      <c r="A19" s="44">
        <f t="shared" si="0"/>
        <v>18</v>
      </c>
      <c r="B19" s="45" t="str">
        <f>'Wykaz ppe oświetlenie'!Y20</f>
        <v>Starostwo Powiatowe w Chełmnie</v>
      </c>
      <c r="C19" s="46" t="str">
        <f>'Wykaz ppe oświetlenie'!Z20</f>
        <v>86-200</v>
      </c>
      <c r="D19" s="45" t="str">
        <f>'Wykaz ppe oświetlenie'!AA20</f>
        <v>Chełmno</v>
      </c>
      <c r="E19" s="45" t="str">
        <f>'Wykaz ppe oświetlenie'!AB20</f>
        <v>Chełmno</v>
      </c>
      <c r="F19" s="45" t="str">
        <f>'Wykaz ppe oświetlenie'!AC20</f>
        <v>Kolejowa</v>
      </c>
      <c r="G19" s="46" t="str">
        <f>'Wykaz ppe oświetlenie'!AD20</f>
        <v>1</v>
      </c>
      <c r="H19" s="46" t="str">
        <f>'Wykaz ppe oświetlenie'!AF20</f>
        <v>590243892042806653</v>
      </c>
      <c r="I19" s="45" t="str">
        <f>'Wykaz ppe oświetlenie'!AH20</f>
        <v>C21</v>
      </c>
      <c r="J19" s="49" t="str">
        <f>'Wykaz ppe oświetlenie'!AI20</f>
        <v>95</v>
      </c>
      <c r="K19" s="47">
        <f>'Wykaz ppe oświetlenie'!AS20</f>
        <v>210819</v>
      </c>
    </row>
    <row r="20" spans="1:11">
      <c r="A20" s="44">
        <f t="shared" si="0"/>
        <v>19</v>
      </c>
      <c r="B20" s="45" t="str">
        <f>'Wykaz ppe oświetlenie'!Y21</f>
        <v>Zespół Szkół Centrum Kształcenia Zawodowego</v>
      </c>
      <c r="C20" s="46" t="str">
        <f>'Wykaz ppe oświetlenie'!Z21</f>
        <v>86-212</v>
      </c>
      <c r="D20" s="45" t="str">
        <f>'Wykaz ppe oświetlenie'!AA21</f>
        <v>Stolno</v>
      </c>
      <c r="E20" s="45" t="str">
        <f>'Wykaz ppe oświetlenie'!AB21</f>
        <v>Grubno</v>
      </c>
      <c r="F20" s="45">
        <f>'Wykaz ppe oświetlenie'!AC21</f>
        <v>0</v>
      </c>
      <c r="G20" s="46" t="str">
        <f>'Wykaz ppe oświetlenie'!AD21</f>
        <v>56</v>
      </c>
      <c r="H20" s="46" t="str">
        <f>'Wykaz ppe oświetlenie'!AF21</f>
        <v>590243892020424336</v>
      </c>
      <c r="I20" s="45" t="str">
        <f>'Wykaz ppe oświetlenie'!AH21</f>
        <v>C12a</v>
      </c>
      <c r="J20" s="49" t="str">
        <f>'Wykaz ppe oświetlenie'!AI21</f>
        <v>27</v>
      </c>
      <c r="K20" s="47">
        <f>'Wykaz ppe oświetlenie'!AS21</f>
        <v>3270</v>
      </c>
    </row>
    <row r="21" spans="1:11">
      <c r="A21" s="44">
        <f t="shared" si="0"/>
        <v>20</v>
      </c>
      <c r="B21" s="45" t="str">
        <f>'Wykaz ppe oświetlenie'!Y22</f>
        <v>Zespół Szkół Centrum Kształcenia Zawodowego</v>
      </c>
      <c r="C21" s="46" t="str">
        <f>'Wykaz ppe oświetlenie'!Z22</f>
        <v>86-212</v>
      </c>
      <c r="D21" s="45" t="str">
        <f>'Wykaz ppe oświetlenie'!AA22</f>
        <v>Stolno</v>
      </c>
      <c r="E21" s="45" t="str">
        <f>'Wykaz ppe oświetlenie'!AB22</f>
        <v>Grubno</v>
      </c>
      <c r="F21" s="45">
        <f>'Wykaz ppe oświetlenie'!AC22</f>
        <v>0</v>
      </c>
      <c r="G21" s="46" t="str">
        <f>'Wykaz ppe oświetlenie'!AD22</f>
        <v>56</v>
      </c>
      <c r="H21" s="46" t="str">
        <f>'Wykaz ppe oświetlenie'!AF22</f>
        <v>590243892020566432</v>
      </c>
      <c r="I21" s="45" t="str">
        <f>'Wykaz ppe oświetlenie'!AH22</f>
        <v>G11</v>
      </c>
      <c r="J21" s="49" t="str">
        <f>'Wykaz ppe oświetlenie'!AI22</f>
        <v>12</v>
      </c>
      <c r="K21" s="47">
        <f>'Wykaz ppe oświetlenie'!AS22</f>
        <v>48078</v>
      </c>
    </row>
    <row r="22" spans="1:11">
      <c r="A22" s="44">
        <f t="shared" si="0"/>
        <v>21</v>
      </c>
      <c r="B22" s="45" t="str">
        <f>'Wykaz ppe oświetlenie'!Y23</f>
        <v>Dom Pomocy Społecznej Mgoszcz</v>
      </c>
      <c r="C22" s="46" t="str">
        <f>'Wykaz ppe oświetlenie'!Z23</f>
        <v>86-230</v>
      </c>
      <c r="D22" s="45" t="str">
        <f>'Wykaz ppe oświetlenie'!AA23</f>
        <v>Mgoszcz</v>
      </c>
      <c r="E22" s="45" t="str">
        <f>'Wykaz ppe oświetlenie'!AB23</f>
        <v>Mgoszcz</v>
      </c>
      <c r="F22" s="45">
        <f>'Wykaz ppe oświetlenie'!AC23</f>
        <v>0</v>
      </c>
      <c r="G22" s="46" t="str">
        <f>'Wykaz ppe oświetlenie'!AD23</f>
        <v>54</v>
      </c>
      <c r="H22" s="46" t="str">
        <f>'Wykaz ppe oświetlenie'!AF23</f>
        <v>590243892020220198</v>
      </c>
      <c r="I22" s="45" t="str">
        <f>'Wykaz ppe oświetlenie'!AH23</f>
        <v>G11</v>
      </c>
      <c r="J22" s="49" t="str">
        <f>'Wykaz ppe oświetlenie'!AI23</f>
        <v>90</v>
      </c>
      <c r="K22" s="47">
        <f>'Wykaz ppe oświetlenie'!AS23</f>
        <v>115658</v>
      </c>
    </row>
    <row r="23" spans="1:11">
      <c r="A23" s="44">
        <f t="shared" si="0"/>
        <v>22</v>
      </c>
      <c r="B23" s="45" t="str">
        <f>'Wykaz ppe oświetlenie'!Y24</f>
        <v>Dom Pomocy Społecznej Mgoszcz</v>
      </c>
      <c r="C23" s="46" t="str">
        <f>'Wykaz ppe oświetlenie'!Z24</f>
        <v>86-230</v>
      </c>
      <c r="D23" s="45" t="str">
        <f>'Wykaz ppe oświetlenie'!AA24</f>
        <v>Mgoszcz</v>
      </c>
      <c r="E23" s="45" t="str">
        <f>'Wykaz ppe oświetlenie'!AB24</f>
        <v>Mgoszcz</v>
      </c>
      <c r="F23" s="45">
        <f>'Wykaz ppe oświetlenie'!AC24</f>
        <v>0</v>
      </c>
      <c r="G23" s="46" t="str">
        <f>'Wykaz ppe oświetlenie'!AD24</f>
        <v>48</v>
      </c>
      <c r="H23" s="46" t="str">
        <f>'Wykaz ppe oświetlenie'!AF24</f>
        <v>590243892020445195</v>
      </c>
      <c r="I23" s="45" t="str">
        <f>'Wykaz ppe oświetlenie'!AH24</f>
        <v>G11</v>
      </c>
      <c r="J23" s="49" t="str">
        <f>'Wykaz ppe oświetlenie'!AI24</f>
        <v>14</v>
      </c>
      <c r="K23" s="47">
        <f>'Wykaz ppe oświetlenie'!AS24</f>
        <v>4510</v>
      </c>
    </row>
    <row r="24" spans="1:11">
      <c r="K24" s="43">
        <f>SUM(K2:K23)</f>
        <v>718236</v>
      </c>
    </row>
    <row r="25" spans="1:11">
      <c r="K25" s="43">
        <f>K24/1000</f>
        <v>718.23599999999999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35" sqref="H35"/>
    </sheetView>
  </sheetViews>
  <sheetFormatPr defaultColWidth="8.5" defaultRowHeight="12.75"/>
  <cols>
    <col min="1" max="1" width="3.75" style="43" customWidth="1"/>
    <col min="2" max="2" width="12.125" style="43" customWidth="1"/>
    <col min="3" max="3" width="8.5" style="43"/>
    <col min="4" max="4" width="6.75" style="43" customWidth="1"/>
    <col min="5" max="5" width="26.75" style="43" customWidth="1"/>
    <col min="6" max="8" width="8.5" style="43"/>
    <col min="9" max="9" width="4.75" style="43" customWidth="1"/>
    <col min="10" max="10" width="23.25" style="43" customWidth="1"/>
    <col min="11" max="16384" width="8.5" style="43"/>
  </cols>
  <sheetData>
    <row r="1" spans="1:10" s="51" customFormat="1" ht="38.25">
      <c r="A1" s="42" t="s">
        <v>40</v>
      </c>
      <c r="B1" s="42" t="s">
        <v>6</v>
      </c>
      <c r="C1" s="42" t="s">
        <v>75</v>
      </c>
      <c r="D1" s="42" t="s">
        <v>76</v>
      </c>
      <c r="E1" s="42" t="s">
        <v>77</v>
      </c>
      <c r="F1" s="51" t="s">
        <v>15</v>
      </c>
      <c r="G1" s="51" t="s">
        <v>17</v>
      </c>
      <c r="H1" s="51" t="s">
        <v>78</v>
      </c>
      <c r="I1" s="51" t="s">
        <v>74</v>
      </c>
      <c r="J1" s="53" t="s">
        <v>187</v>
      </c>
    </row>
    <row r="2" spans="1:10">
      <c r="A2" s="44">
        <f>'Wykaz ppe oświetlenie'!A3</f>
        <v>1</v>
      </c>
      <c r="B2" s="46" t="str">
        <f>'Wykaz ppe oświetlenie'!AF3</f>
        <v>590243892020849955</v>
      </c>
      <c r="C2" s="45" t="str">
        <f>'Wykaz ppe oświetlenie'!L3</f>
        <v>Powiat Chełmiński</v>
      </c>
      <c r="D2" s="45" t="str">
        <f>'Wykaz ppe oświetlenie'!M3</f>
        <v>8751462248</v>
      </c>
      <c r="E2" s="45" t="str">
        <f>'Wykaz ppe oświetlenie'!S3</f>
        <v>Placówka OpiekuńczoWychowawcza Dom nr 1</v>
      </c>
      <c r="F2" s="45" t="str">
        <f>'Wykaz ppe oświetlenie'!T3</f>
        <v>Chełmno</v>
      </c>
      <c r="G2" s="45" t="str">
        <f>'Wykaz ppe oświetlenie'!U3</f>
        <v>Chełmno</v>
      </c>
      <c r="H2" s="45" t="str">
        <f>'Wykaz ppe oświetlenie'!V3</f>
        <v>Ignacego Danielewskiego</v>
      </c>
      <c r="I2" s="52" t="str">
        <f>'Wykaz ppe oświetlenie'!W3</f>
        <v>8</v>
      </c>
      <c r="J2" s="54" t="s">
        <v>188</v>
      </c>
    </row>
    <row r="3" spans="1:10">
      <c r="A3" s="44">
        <f>A2+1</f>
        <v>2</v>
      </c>
      <c r="B3" s="46" t="str">
        <f>'Wykaz ppe oświetlenie'!AF4</f>
        <v>590243892021188657</v>
      </c>
      <c r="C3" s="45" t="str">
        <f>'Wykaz ppe oświetlenie'!L4</f>
        <v>Powiat Chełmiński</v>
      </c>
      <c r="D3" s="45" t="str">
        <f>'Wykaz ppe oświetlenie'!M4</f>
        <v>8751462248</v>
      </c>
      <c r="E3" s="45" t="str">
        <f>'Wykaz ppe oświetlenie'!S4</f>
        <v>Placówka OpiekuńczoWychowawcza Dom nr 3</v>
      </c>
      <c r="F3" s="45" t="str">
        <f>'Wykaz ppe oświetlenie'!T4</f>
        <v>Unisław</v>
      </c>
      <c r="G3" s="45" t="str">
        <f>'Wykaz ppe oświetlenie'!U4</f>
        <v>Unisław</v>
      </c>
      <c r="H3" s="45" t="str">
        <f>'Wykaz ppe oświetlenie'!V4</f>
        <v>Sportowa</v>
      </c>
      <c r="I3" s="52" t="str">
        <f>'Wykaz ppe oświetlenie'!W4</f>
        <v>1a</v>
      </c>
      <c r="J3" s="54" t="s">
        <v>188</v>
      </c>
    </row>
    <row r="4" spans="1:10">
      <c r="A4" s="44">
        <f t="shared" ref="A4:A23" si="0">A3+1</f>
        <v>3</v>
      </c>
      <c r="B4" s="46" t="str">
        <f>'Wykaz ppe oświetlenie'!AF5</f>
        <v>590243892021188497</v>
      </c>
      <c r="C4" s="45" t="str">
        <f>'Wykaz ppe oświetlenie'!L5</f>
        <v>Powiat Chełmiński</v>
      </c>
      <c r="D4" s="45" t="str">
        <f>'Wykaz ppe oświetlenie'!M5</f>
        <v>8751462248</v>
      </c>
      <c r="E4" s="45" t="str">
        <f>'Wykaz ppe oświetlenie'!S5</f>
        <v xml:space="preserve">Placówka OpiekuńczoWychowawcza Dom nr 2 </v>
      </c>
      <c r="F4" s="45" t="str">
        <f>'Wykaz ppe oświetlenie'!T5</f>
        <v>Chełmno</v>
      </c>
      <c r="G4" s="45" t="str">
        <f>'Wykaz ppe oświetlenie'!U5</f>
        <v>Chełmno</v>
      </c>
      <c r="H4" s="45" t="str">
        <f>'Wykaz ppe oświetlenie'!V5</f>
        <v>Gorczyckiego</v>
      </c>
      <c r="I4" s="52" t="str">
        <f>'Wykaz ppe oświetlenie'!W5</f>
        <v>2</v>
      </c>
      <c r="J4" s="54" t="s">
        <v>188</v>
      </c>
    </row>
    <row r="5" spans="1:10">
      <c r="A5" s="44">
        <f t="shared" si="0"/>
        <v>4</v>
      </c>
      <c r="B5" s="46" t="str">
        <f>'Wykaz ppe oświetlenie'!AF6</f>
        <v>590243892021180286</v>
      </c>
      <c r="C5" s="45" t="str">
        <f>'Wykaz ppe oświetlenie'!L6</f>
        <v>Powiat Chełmiński</v>
      </c>
      <c r="D5" s="45" t="str">
        <f>'Wykaz ppe oświetlenie'!M6</f>
        <v>8751462248</v>
      </c>
      <c r="E5" s="45" t="str">
        <f>'Wykaz ppe oświetlenie'!S6</f>
        <v>Placówka Opiekuńczo Wychowawcza Dom nr 1</v>
      </c>
      <c r="F5" s="45" t="str">
        <f>'Wykaz ppe oświetlenie'!T6</f>
        <v>Chełmno</v>
      </c>
      <c r="G5" s="45" t="str">
        <f>'Wykaz ppe oświetlenie'!U6</f>
        <v>Chełmno</v>
      </c>
      <c r="H5" s="45" t="str">
        <f>'Wykaz ppe oświetlenie'!V6</f>
        <v>Gorczyckiego</v>
      </c>
      <c r="I5" s="52" t="str">
        <f>'Wykaz ppe oświetlenie'!W6</f>
        <v>4</v>
      </c>
      <c r="J5" s="54" t="s">
        <v>188</v>
      </c>
    </row>
    <row r="6" spans="1:10">
      <c r="A6" s="44">
        <f t="shared" si="0"/>
        <v>5</v>
      </c>
      <c r="B6" s="46" t="str">
        <f>'Wykaz ppe oświetlenie'!AF7</f>
        <v>590243892021134357</v>
      </c>
      <c r="C6" s="45" t="str">
        <f>'Wykaz ppe oświetlenie'!L7</f>
        <v>Powiat Chełmiński</v>
      </c>
      <c r="D6" s="45" t="str">
        <f>'Wykaz ppe oświetlenie'!M7</f>
        <v>8751462248</v>
      </c>
      <c r="E6" s="45" t="str">
        <f>'Wykaz ppe oświetlenie'!S7</f>
        <v>Zespół Szkół Centrum Kształcenia Zawodowego im. I. Łyskowskiego w Grubnie</v>
      </c>
      <c r="F6" s="45" t="str">
        <f>'Wykaz ppe oświetlenie'!T7</f>
        <v>86-212</v>
      </c>
      <c r="G6" s="45" t="str">
        <f>'Wykaz ppe oświetlenie'!U7</f>
        <v>Stolno</v>
      </c>
      <c r="H6" s="45" t="str">
        <f>'Wykaz ppe oświetlenie'!V7</f>
        <v>Grubno</v>
      </c>
      <c r="I6" s="52" t="str">
        <f>'Wykaz ppe oświetlenie'!W7</f>
        <v>56</v>
      </c>
      <c r="J6" s="54" t="s">
        <v>189</v>
      </c>
    </row>
    <row r="7" spans="1:10">
      <c r="A7" s="44">
        <f t="shared" si="0"/>
        <v>6</v>
      </c>
      <c r="B7" s="46" t="str">
        <f>'Wykaz ppe oświetlenie'!AF8</f>
        <v>590243892020792770</v>
      </c>
      <c r="C7" s="45" t="str">
        <f>'Wykaz ppe oświetlenie'!L8</f>
        <v>Powiat Chełmiński</v>
      </c>
      <c r="D7" s="45" t="str">
        <f>'Wykaz ppe oświetlenie'!M8</f>
        <v>8751462248</v>
      </c>
      <c r="E7" s="45" t="str">
        <f>'Wykaz ppe oświetlenie'!S8</f>
        <v>Zespół Szkół Ogólnokształcących Nr 1 Liceum i Gimnazjum Chełmińskie</v>
      </c>
      <c r="F7" s="45" t="str">
        <f>'Wykaz ppe oświetlenie'!T8</f>
        <v>86-200</v>
      </c>
      <c r="G7" s="45" t="str">
        <f>'Wykaz ppe oświetlenie'!U8</f>
        <v>Chełmno</v>
      </c>
      <c r="H7" s="45" t="str">
        <f>'Wykaz ppe oświetlenie'!V8</f>
        <v>Dominikańska</v>
      </c>
      <c r="I7" s="52" t="str">
        <f>'Wykaz ppe oświetlenie'!W8</f>
        <v>35</v>
      </c>
      <c r="J7" s="54" t="s">
        <v>190</v>
      </c>
    </row>
    <row r="8" spans="1:10">
      <c r="A8" s="44">
        <f t="shared" si="0"/>
        <v>7</v>
      </c>
      <c r="B8" s="46" t="str">
        <f>'Wykaz ppe oświetlenie'!AF9</f>
        <v>590243892021047565</v>
      </c>
      <c r="C8" s="45" t="str">
        <f>'Wykaz ppe oświetlenie'!L9</f>
        <v>Powiat Chełmiński</v>
      </c>
      <c r="D8" s="45" t="str">
        <f>'Wykaz ppe oświetlenie'!M9</f>
        <v>8751462248</v>
      </c>
      <c r="E8" s="45" t="str">
        <f>'Wykaz ppe oświetlenie'!S9</f>
        <v>Zespół Szkół Ogólnokształcących Nr 1 Liceum i Gimnazjum Chełmińskie</v>
      </c>
      <c r="F8" s="45" t="str">
        <f>'Wykaz ppe oświetlenie'!T9</f>
        <v>86-200</v>
      </c>
      <c r="G8" s="45" t="str">
        <f>'Wykaz ppe oświetlenie'!U9</f>
        <v>Chełmno</v>
      </c>
      <c r="H8" s="45" t="str">
        <f>'Wykaz ppe oświetlenie'!V9</f>
        <v>Dominikańska</v>
      </c>
      <c r="I8" s="52" t="str">
        <f>'Wykaz ppe oświetlenie'!W9</f>
        <v>35</v>
      </c>
      <c r="J8" s="54" t="s">
        <v>190</v>
      </c>
    </row>
    <row r="9" spans="1:10">
      <c r="A9" s="44">
        <f t="shared" si="0"/>
        <v>8</v>
      </c>
      <c r="B9" s="46" t="str">
        <f>'Wykaz ppe oświetlenie'!AF10</f>
        <v>590243892020327323</v>
      </c>
      <c r="C9" s="45" t="str">
        <f>'Wykaz ppe oświetlenie'!L10</f>
        <v>Powiat Chełmiński</v>
      </c>
      <c r="D9" s="45" t="str">
        <f>'Wykaz ppe oświetlenie'!M10</f>
        <v>8751462248</v>
      </c>
      <c r="E9" s="45" t="str">
        <f>'Wykaz ppe oświetlenie'!S10</f>
        <v>Zespół Szkół Ogólnokształcących Nr 1 Liceum i Gimnazjum Chełmińskie</v>
      </c>
      <c r="F9" s="45" t="str">
        <f>'Wykaz ppe oświetlenie'!T10</f>
        <v>86-200</v>
      </c>
      <c r="G9" s="45" t="str">
        <f>'Wykaz ppe oświetlenie'!U10</f>
        <v>Chełmno</v>
      </c>
      <c r="H9" s="45" t="str">
        <f>'Wykaz ppe oświetlenie'!V10</f>
        <v>Dominikańska</v>
      </c>
      <c r="I9" s="52" t="str">
        <f>'Wykaz ppe oświetlenie'!W10</f>
        <v>35</v>
      </c>
      <c r="J9" s="54" t="s">
        <v>190</v>
      </c>
    </row>
    <row r="10" spans="1:10">
      <c r="A10" s="44">
        <f t="shared" si="0"/>
        <v>9</v>
      </c>
      <c r="B10" s="46" t="str">
        <f>'Wykaz ppe oświetlenie'!AF11</f>
        <v>590243892020737993</v>
      </c>
      <c r="C10" s="45" t="str">
        <f>'Wykaz ppe oświetlenie'!L11</f>
        <v>Powiat Chełmiński</v>
      </c>
      <c r="D10" s="45" t="str">
        <f>'Wykaz ppe oświetlenie'!M11</f>
        <v>8751462248</v>
      </c>
      <c r="E10" s="45" t="str">
        <f>'Wykaz ppe oświetlenie'!S11</f>
        <v>Zespół Szkół Nr 2 im. Adama Mickiewicza</v>
      </c>
      <c r="F10" s="45" t="str">
        <f>'Wykaz ppe oświetlenie'!T11</f>
        <v>86-200</v>
      </c>
      <c r="G10" s="45" t="str">
        <f>'Wykaz ppe oświetlenie'!U11</f>
        <v>Chełmno</v>
      </c>
      <c r="H10" s="45" t="str">
        <f>'Wykaz ppe oświetlenie'!V11</f>
        <v>Szkolna</v>
      </c>
      <c r="I10" s="52" t="str">
        <f>'Wykaz ppe oświetlenie'!W11</f>
        <v>14</v>
      </c>
      <c r="J10" s="54" t="s">
        <v>191</v>
      </c>
    </row>
    <row r="11" spans="1:10">
      <c r="A11" s="44">
        <f t="shared" si="0"/>
        <v>10</v>
      </c>
      <c r="B11" s="46" t="str">
        <f>'Wykaz ppe oświetlenie'!AF12</f>
        <v>590243892020943349</v>
      </c>
      <c r="C11" s="45" t="str">
        <f>'Wykaz ppe oświetlenie'!L12</f>
        <v>Powiat Chełmiński</v>
      </c>
      <c r="D11" s="45" t="str">
        <f>'Wykaz ppe oświetlenie'!M12</f>
        <v>8751462248</v>
      </c>
      <c r="E11" s="45" t="str">
        <f>'Wykaz ppe oświetlenie'!S12</f>
        <v>Zespół Szkół Nr 2 im. Adama Mickiewicza</v>
      </c>
      <c r="F11" s="45" t="str">
        <f>'Wykaz ppe oświetlenie'!T12</f>
        <v>86-200</v>
      </c>
      <c r="G11" s="45" t="str">
        <f>'Wykaz ppe oświetlenie'!U12</f>
        <v>Chełmno</v>
      </c>
      <c r="H11" s="45" t="str">
        <f>'Wykaz ppe oświetlenie'!V12</f>
        <v>Szkolna</v>
      </c>
      <c r="I11" s="52" t="str">
        <f>'Wykaz ppe oświetlenie'!W12</f>
        <v>14</v>
      </c>
      <c r="J11" s="54" t="s">
        <v>191</v>
      </c>
    </row>
    <row r="12" spans="1:10">
      <c r="A12" s="44">
        <f t="shared" si="0"/>
        <v>11</v>
      </c>
      <c r="B12" s="46" t="str">
        <f>'Wykaz ppe oświetlenie'!AF13</f>
        <v>590243892020414917</v>
      </c>
      <c r="C12" s="45" t="str">
        <f>'Wykaz ppe oświetlenie'!L13</f>
        <v>Powiat Chełmiński</v>
      </c>
      <c r="D12" s="45" t="str">
        <f>'Wykaz ppe oświetlenie'!M13</f>
        <v>8751462248</v>
      </c>
      <c r="E12" s="45" t="str">
        <f>'Wykaz ppe oświetlenie'!S13</f>
        <v>Zespół Szkół Nr 2 im. Adama Mickiewicza</v>
      </c>
      <c r="F12" s="45" t="str">
        <f>'Wykaz ppe oświetlenie'!T13</f>
        <v>86-200</v>
      </c>
      <c r="G12" s="45" t="str">
        <f>'Wykaz ppe oświetlenie'!U13</f>
        <v>Chełmno</v>
      </c>
      <c r="H12" s="45" t="str">
        <f>'Wykaz ppe oświetlenie'!V13</f>
        <v>Szkolna</v>
      </c>
      <c r="I12" s="52" t="str">
        <f>'Wykaz ppe oświetlenie'!W13</f>
        <v>14</v>
      </c>
      <c r="J12" s="54" t="s">
        <v>191</v>
      </c>
    </row>
    <row r="13" spans="1:10">
      <c r="A13" s="44">
        <f t="shared" si="0"/>
        <v>12</v>
      </c>
      <c r="B13" s="46" t="str">
        <f>'Wykaz ppe oświetlenie'!AF14</f>
        <v>590243892020826482</v>
      </c>
      <c r="C13" s="45" t="str">
        <f>'Wykaz ppe oświetlenie'!L14</f>
        <v>Powiat Chełmiński</v>
      </c>
      <c r="D13" s="45" t="str">
        <f>'Wykaz ppe oświetlenie'!M14</f>
        <v>8751462248</v>
      </c>
      <c r="E13" s="45" t="str">
        <f>'Wykaz ppe oświetlenie'!S14</f>
        <v>Powiatowy Urząd Pracy</v>
      </c>
      <c r="F13" s="45" t="str">
        <f>'Wykaz ppe oświetlenie'!T14</f>
        <v>86-200</v>
      </c>
      <c r="G13" s="45" t="str">
        <f>'Wykaz ppe oświetlenie'!U14</f>
        <v>Chełmno</v>
      </c>
      <c r="H13" s="45" t="str">
        <f>'Wykaz ppe oświetlenie'!V14</f>
        <v>Świętojerska</v>
      </c>
      <c r="I13" s="52" t="str">
        <f>'Wykaz ppe oświetlenie'!W14</f>
        <v>1</v>
      </c>
      <c r="J13" s="54" t="s">
        <v>192</v>
      </c>
    </row>
    <row r="14" spans="1:10">
      <c r="A14" s="44">
        <f t="shared" si="0"/>
        <v>13</v>
      </c>
      <c r="B14" s="46" t="str">
        <f>'Wykaz ppe oświetlenie'!AF15</f>
        <v>590243892021045493</v>
      </c>
      <c r="C14" s="45" t="str">
        <f>'Wykaz ppe oświetlenie'!L15</f>
        <v>Powiat Chełmiński</v>
      </c>
      <c r="D14" s="45" t="str">
        <f>'Wykaz ppe oświetlenie'!M15</f>
        <v>8751462248</v>
      </c>
      <c r="E14" s="45" t="str">
        <f>'Wykaz ppe oświetlenie'!S15</f>
        <v>Powiatowy Zarząd Dróg w Chełmnie</v>
      </c>
      <c r="F14" s="45" t="str">
        <f>'Wykaz ppe oświetlenie'!T15</f>
        <v>86-200</v>
      </c>
      <c r="G14" s="45" t="str">
        <f>'Wykaz ppe oświetlenie'!U15</f>
        <v>Chełmno</v>
      </c>
      <c r="H14" s="45" t="str">
        <f>'Wykaz ppe oświetlenie'!V15</f>
        <v>Łunawska</v>
      </c>
      <c r="I14" s="52" t="str">
        <f>'Wykaz ppe oświetlenie'!W15</f>
        <v>9</v>
      </c>
      <c r="J14" s="54" t="s">
        <v>193</v>
      </c>
    </row>
    <row r="15" spans="1:10">
      <c r="A15" s="44">
        <f t="shared" si="0"/>
        <v>14</v>
      </c>
      <c r="B15" s="46" t="str">
        <f>'Wykaz ppe oświetlenie'!AF16</f>
        <v>590243892020551704</v>
      </c>
      <c r="C15" s="45" t="str">
        <f>'Wykaz ppe oświetlenie'!L16</f>
        <v>Powiat Chełmiński</v>
      </c>
      <c r="D15" s="45" t="str">
        <f>'Wykaz ppe oświetlenie'!M16</f>
        <v>8751462248</v>
      </c>
      <c r="E15" s="45" t="str">
        <f>'Wykaz ppe oświetlenie'!S16</f>
        <v>Specjalny Ośrodek Szkolno-Wychowawczy</v>
      </c>
      <c r="F15" s="45" t="str">
        <f>'Wykaz ppe oświetlenie'!T16</f>
        <v>86-200</v>
      </c>
      <c r="G15" s="45" t="str">
        <f>'Wykaz ppe oświetlenie'!U16</f>
        <v>Chełmno</v>
      </c>
      <c r="H15" s="45" t="str">
        <f>'Wykaz ppe oświetlenie'!V16</f>
        <v>Parkowa</v>
      </c>
      <c r="I15" s="52" t="str">
        <f>'Wykaz ppe oświetlenie'!W16</f>
        <v>5</v>
      </c>
      <c r="J15" s="54" t="s">
        <v>194</v>
      </c>
    </row>
    <row r="16" spans="1:10">
      <c r="A16" s="44">
        <f t="shared" si="0"/>
        <v>15</v>
      </c>
      <c r="B16" s="46" t="str">
        <f>'Wykaz ppe oświetlenie'!AF17</f>
        <v>590243892020714796</v>
      </c>
      <c r="C16" s="45" t="str">
        <f>'Wykaz ppe oświetlenie'!L17</f>
        <v>Powiat Chełmiński</v>
      </c>
      <c r="D16" s="45" t="str">
        <f>'Wykaz ppe oświetlenie'!M17</f>
        <v>8751462248</v>
      </c>
      <c r="E16" s="45" t="str">
        <f>'Wykaz ppe oświetlenie'!S17</f>
        <v>Specjalny Ośrodek Szkolno-Wychowawczy</v>
      </c>
      <c r="F16" s="45" t="str">
        <f>'Wykaz ppe oświetlenie'!T17</f>
        <v>86-200</v>
      </c>
      <c r="G16" s="45" t="str">
        <f>'Wykaz ppe oświetlenie'!U17</f>
        <v>Chełmno</v>
      </c>
      <c r="H16" s="45" t="str">
        <f>'Wykaz ppe oświetlenie'!V17</f>
        <v>Parkowa</v>
      </c>
      <c r="I16" s="52" t="str">
        <f>'Wykaz ppe oświetlenie'!W17</f>
        <v>5</v>
      </c>
      <c r="J16" s="54" t="s">
        <v>194</v>
      </c>
    </row>
    <row r="17" spans="1:10">
      <c r="A17" s="44">
        <f t="shared" si="0"/>
        <v>16</v>
      </c>
      <c r="B17" s="46" t="str">
        <f>'Wykaz ppe oświetlenie'!AF18</f>
        <v>590243892020701062</v>
      </c>
      <c r="C17" s="45" t="str">
        <f>'Wykaz ppe oświetlenie'!L18</f>
        <v>Powiat Chełmiński</v>
      </c>
      <c r="D17" s="45" t="str">
        <f>'Wykaz ppe oświetlenie'!M18</f>
        <v>8751462248</v>
      </c>
      <c r="E17" s="45" t="str">
        <f>'Wykaz ppe oświetlenie'!S18</f>
        <v>Starostwo Powiatowe w Chełmnie</v>
      </c>
      <c r="F17" s="45" t="str">
        <f>'Wykaz ppe oświetlenie'!T18</f>
        <v>86-200</v>
      </c>
      <c r="G17" s="45" t="str">
        <f>'Wykaz ppe oświetlenie'!U18</f>
        <v>Chełmno</v>
      </c>
      <c r="H17" s="45" t="str">
        <f>'Wykaz ppe oświetlenie'!V18</f>
        <v>Kolejowa</v>
      </c>
      <c r="I17" s="52" t="str">
        <f>'Wykaz ppe oświetlenie'!W18</f>
        <v>1</v>
      </c>
      <c r="J17" s="54" t="s">
        <v>195</v>
      </c>
    </row>
    <row r="18" spans="1:10">
      <c r="A18" s="44">
        <f t="shared" si="0"/>
        <v>17</v>
      </c>
      <c r="B18" s="46" t="str">
        <f>'Wykaz ppe oświetlenie'!AF19</f>
        <v>590243892020290641</v>
      </c>
      <c r="C18" s="45" t="str">
        <f>'Wykaz ppe oświetlenie'!L19</f>
        <v>Powiat Chełmiński</v>
      </c>
      <c r="D18" s="45" t="str">
        <f>'Wykaz ppe oświetlenie'!M19</f>
        <v>8751462248</v>
      </c>
      <c r="E18" s="45" t="str">
        <f>'Wykaz ppe oświetlenie'!S19</f>
        <v>Powiatowe Centrum Pomocy Rodzinie</v>
      </c>
      <c r="F18" s="45" t="str">
        <f>'Wykaz ppe oświetlenie'!T19</f>
        <v>86-200</v>
      </c>
      <c r="G18" s="45" t="str">
        <f>'Wykaz ppe oświetlenie'!U19</f>
        <v>Chełmno</v>
      </c>
      <c r="H18" s="45" t="str">
        <f>'Wykaz ppe oświetlenie'!V19</f>
        <v>Harcerska</v>
      </c>
      <c r="I18" s="52" t="str">
        <f>'Wykaz ppe oświetlenie'!W19</f>
        <v>1</v>
      </c>
      <c r="J18" s="54" t="s">
        <v>198</v>
      </c>
    </row>
    <row r="19" spans="1:10">
      <c r="A19" s="44">
        <f t="shared" si="0"/>
        <v>18</v>
      </c>
      <c r="B19" s="46" t="str">
        <f>'Wykaz ppe oświetlenie'!AF20</f>
        <v>590243892042806653</v>
      </c>
      <c r="C19" s="45" t="str">
        <f>'Wykaz ppe oświetlenie'!L20</f>
        <v>Powiat Chełmiński</v>
      </c>
      <c r="D19" s="45" t="str">
        <f>'Wykaz ppe oświetlenie'!M20</f>
        <v>8751462248</v>
      </c>
      <c r="E19" s="45" t="str">
        <f>'Wykaz ppe oświetlenie'!S20</f>
        <v>Starostwo Powiatowe w Chełmnie</v>
      </c>
      <c r="F19" s="45" t="str">
        <f>'Wykaz ppe oświetlenie'!T20</f>
        <v>86-200</v>
      </c>
      <c r="G19" s="45" t="str">
        <f>'Wykaz ppe oświetlenie'!U20</f>
        <v>Chełmno</v>
      </c>
      <c r="H19" s="45" t="str">
        <f>'Wykaz ppe oświetlenie'!V20</f>
        <v>Kolejowa</v>
      </c>
      <c r="I19" s="52" t="str">
        <f>'Wykaz ppe oświetlenie'!W20</f>
        <v>1</v>
      </c>
      <c r="J19" s="54" t="s">
        <v>195</v>
      </c>
    </row>
    <row r="20" spans="1:10">
      <c r="A20" s="44">
        <f t="shared" si="0"/>
        <v>19</v>
      </c>
      <c r="B20" s="46" t="str">
        <f>'Wykaz ppe oświetlenie'!AF21</f>
        <v>590243892020424336</v>
      </c>
      <c r="C20" s="45" t="str">
        <f>'Wykaz ppe oświetlenie'!L21</f>
        <v>Powiat Chełmiński</v>
      </c>
      <c r="D20" s="45" t="str">
        <f>'Wykaz ppe oświetlenie'!M21</f>
        <v>8751462248</v>
      </c>
      <c r="E20" s="45" t="str">
        <f>'Wykaz ppe oświetlenie'!S21</f>
        <v>Zespół Szkół Centrum Kształcenia Zawodowego im. I. Łyskowskiego w Grubnie</v>
      </c>
      <c r="F20" s="45" t="str">
        <f>'Wykaz ppe oświetlenie'!T21</f>
        <v>86-212</v>
      </c>
      <c r="G20" s="45" t="str">
        <f>'Wykaz ppe oświetlenie'!U21</f>
        <v>Stolno</v>
      </c>
      <c r="H20" s="45" t="str">
        <f>'Wykaz ppe oświetlenie'!V21</f>
        <v>Grubno</v>
      </c>
      <c r="I20" s="52" t="str">
        <f>'Wykaz ppe oświetlenie'!W21</f>
        <v>56</v>
      </c>
      <c r="J20" s="54" t="s">
        <v>189</v>
      </c>
    </row>
    <row r="21" spans="1:10">
      <c r="A21" s="44">
        <f t="shared" si="0"/>
        <v>20</v>
      </c>
      <c r="B21" s="46" t="str">
        <f>'Wykaz ppe oświetlenie'!AF22</f>
        <v>590243892020566432</v>
      </c>
      <c r="C21" s="45" t="str">
        <f>'Wykaz ppe oświetlenie'!L22</f>
        <v>Powiat Chełmiński</v>
      </c>
      <c r="D21" s="45" t="str">
        <f>'Wykaz ppe oświetlenie'!M22</f>
        <v>8751462248</v>
      </c>
      <c r="E21" s="45" t="str">
        <f>'Wykaz ppe oświetlenie'!S22</f>
        <v>Zespół Szkół Centrum Kształcenia Zawodowego im. I. Łyskowskiego w Grubnie</v>
      </c>
      <c r="F21" s="45" t="str">
        <f>'Wykaz ppe oświetlenie'!T22</f>
        <v>86-212</v>
      </c>
      <c r="G21" s="45" t="str">
        <f>'Wykaz ppe oświetlenie'!U22</f>
        <v>Stolno</v>
      </c>
      <c r="H21" s="45" t="str">
        <f>'Wykaz ppe oświetlenie'!V22</f>
        <v>Grubno</v>
      </c>
      <c r="I21" s="52" t="str">
        <f>'Wykaz ppe oświetlenie'!W22</f>
        <v>56</v>
      </c>
      <c r="J21" s="54" t="s">
        <v>189</v>
      </c>
    </row>
    <row r="22" spans="1:10">
      <c r="A22" s="44">
        <f t="shared" si="0"/>
        <v>21</v>
      </c>
      <c r="B22" s="46" t="str">
        <f>'Wykaz ppe oświetlenie'!AF23</f>
        <v>590243892020220198</v>
      </c>
      <c r="C22" s="45" t="str">
        <f>'Wykaz ppe oświetlenie'!L23</f>
        <v>Powiat Chełmiński</v>
      </c>
      <c r="D22" s="45" t="str">
        <f>'Wykaz ppe oświetlenie'!M23</f>
        <v>8751462248</v>
      </c>
      <c r="E22" s="45" t="str">
        <f>'Wykaz ppe oświetlenie'!S23</f>
        <v>Dom Pomocy Społecznej Mgoszcz</v>
      </c>
      <c r="F22" s="45" t="str">
        <f>'Wykaz ppe oświetlenie'!T23</f>
        <v>86-230</v>
      </c>
      <c r="G22" s="45" t="str">
        <f>'Wykaz ppe oświetlenie'!U23</f>
        <v>Mgoszcz</v>
      </c>
      <c r="H22" s="45" t="str">
        <f>'Wykaz ppe oświetlenie'!V23</f>
        <v>Mgoszcz</v>
      </c>
      <c r="I22" s="52" t="str">
        <f>'Wykaz ppe oświetlenie'!W23</f>
        <v>54</v>
      </c>
      <c r="J22" s="54" t="s">
        <v>196</v>
      </c>
    </row>
    <row r="23" spans="1:10">
      <c r="A23" s="44">
        <f t="shared" si="0"/>
        <v>22</v>
      </c>
      <c r="B23" s="46" t="str">
        <f>'Wykaz ppe oświetlenie'!AF24</f>
        <v>590243892020445195</v>
      </c>
      <c r="C23" s="45" t="str">
        <f>'Wykaz ppe oświetlenie'!L24</f>
        <v>Powiat Chełmiński</v>
      </c>
      <c r="D23" s="45" t="str">
        <f>'Wykaz ppe oświetlenie'!M24</f>
        <v>8751462248</v>
      </c>
      <c r="E23" s="45" t="str">
        <f>'Wykaz ppe oświetlenie'!S24</f>
        <v>Dom Pomocy Społecznej Mgoszcz</v>
      </c>
      <c r="F23" s="45" t="str">
        <f>'Wykaz ppe oświetlenie'!T24</f>
        <v>86-230</v>
      </c>
      <c r="G23" s="45" t="str">
        <f>'Wykaz ppe oświetlenie'!U24</f>
        <v>Mgoszcz</v>
      </c>
      <c r="H23" s="45" t="str">
        <f>'Wykaz ppe oświetlenie'!V24</f>
        <v>Mgoszcz</v>
      </c>
      <c r="I23" s="52" t="str">
        <f>'Wykaz ppe oświetlenie'!W24</f>
        <v>48</v>
      </c>
      <c r="J23" s="54" t="s">
        <v>196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oświetlenie</vt:lpstr>
      <vt:lpstr>wykaz ppe do umowy zał 1</vt:lpstr>
      <vt:lpstr>wykaz odbiorców zał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MAleksandrowicz</cp:lastModifiedBy>
  <cp:lastPrinted>2023-08-03T12:19:04Z</cp:lastPrinted>
  <dcterms:created xsi:type="dcterms:W3CDTF">2020-05-15T06:35:52Z</dcterms:created>
  <dcterms:modified xsi:type="dcterms:W3CDTF">2023-08-03T12:19:11Z</dcterms:modified>
</cp:coreProperties>
</file>