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amowienia\Testy 2022\postępowanie ADM-ZP.272.1.5.2022\"/>
    </mc:Choice>
  </mc:AlternateContent>
  <xr:revisionPtr revIDLastSave="0" documentId="13_ncr:1_{B23DC3C2-EF74-4D1C-87A8-BAD362FF7A01}" xr6:coauthVersionLast="47" xr6:coauthVersionMax="47" xr10:uidLastSave="{00000000-0000-0000-0000-000000000000}"/>
  <bookViews>
    <workbookView xWindow="-120" yWindow="-120" windowWidth="29040" windowHeight="17520" tabRatio="903" activeTab="14" xr2:uid="{00000000-000D-0000-FFFF-FFFF00000000}"/>
  </bookViews>
  <sheets>
    <sheet name="Pakiet I" sheetId="1" r:id="rId1"/>
    <sheet name="Pakiet II" sheetId="3" r:id="rId2"/>
    <sheet name="Pakiet III" sheetId="4" r:id="rId3"/>
    <sheet name="Pakiet IV" sheetId="6" r:id="rId4"/>
    <sheet name="Pakiet V" sheetId="2" r:id="rId5"/>
    <sheet name="Pakiet VI" sheetId="11" r:id="rId6"/>
    <sheet name="Pakiet VII" sheetId="14" r:id="rId7"/>
    <sheet name="Pakiet VIII" sheetId="17" r:id="rId8"/>
    <sheet name="Pakiet IX" sheetId="20" r:id="rId9"/>
    <sheet name="Pakiet X" sheetId="21" r:id="rId10"/>
    <sheet name="Pakiet XI" sheetId="26" r:id="rId11"/>
    <sheet name="Pakiet XII" sheetId="32" r:id="rId12"/>
    <sheet name="Pakiet XIII" sheetId="37" r:id="rId13"/>
    <sheet name="Pakiet XIV" sheetId="40" r:id="rId14"/>
    <sheet name="Pakiet XV" sheetId="41" r:id="rId15"/>
  </sheets>
  <definedNames>
    <definedName name="_xlnm.Print_Area" localSheetId="0">'Pakiet I'!$A$1:$M$25</definedName>
    <definedName name="_xlnm.Print_Area" localSheetId="1">'Pakiet II'!$A$1:$M$21</definedName>
    <definedName name="_xlnm.Print_Area" localSheetId="2">'Pakiet III'!$A$1:$M$29</definedName>
    <definedName name="_xlnm.Print_Area" localSheetId="3">'Pakiet IV'!$A$1:$M$13</definedName>
    <definedName name="_xlnm.Print_Area" localSheetId="8">'Pakiet IX'!$A$1:$N$18</definedName>
    <definedName name="_xlnm.Print_Area" localSheetId="4">'Pakiet V'!$A$1:$O$19</definedName>
    <definedName name="_xlnm.Print_Area" localSheetId="5">'Pakiet VI'!$A$1:$N$13</definedName>
    <definedName name="_xlnm.Print_Area" localSheetId="6">'Pakiet VII'!$A$1:$N$17</definedName>
    <definedName name="_xlnm.Print_Area" localSheetId="7">'Pakiet VIII'!$A$1:$M$15</definedName>
    <definedName name="_xlnm.Print_Area" localSheetId="9">'Pakiet X'!$A$1:$M$22</definedName>
    <definedName name="_xlnm.Print_Area" localSheetId="10">'Pakiet XI'!$A$1:$M$16</definedName>
    <definedName name="_xlnm.Print_Area" localSheetId="11">'Pakiet XII'!$A$1:$M$15</definedName>
    <definedName name="_xlnm.Print_Area" localSheetId="12">'Pakiet XIII'!$A$1:$M$20</definedName>
    <definedName name="_xlnm.Print_Area" localSheetId="13">'Pakiet XIV'!$A$1:$M$20</definedName>
    <definedName name="_xlnm.Print_Area" localSheetId="14">'Pakiet XV'!$A$1:$M$14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7" l="1"/>
  <c r="I7" i="41" l="1"/>
  <c r="I7" i="40"/>
  <c r="I8" i="37"/>
  <c r="K8" i="37" s="1"/>
  <c r="I7" i="37"/>
  <c r="I8" i="32"/>
  <c r="I7" i="32"/>
  <c r="I7" i="26"/>
  <c r="I8" i="26"/>
  <c r="I9" i="26"/>
  <c r="I10" i="26"/>
  <c r="I6" i="26"/>
  <c r="J14" i="21"/>
  <c r="I7" i="21"/>
  <c r="I8" i="21"/>
  <c r="I9" i="21"/>
  <c r="I10" i="21"/>
  <c r="I11" i="21"/>
  <c r="I12" i="21"/>
  <c r="I13" i="21"/>
  <c r="I14" i="21"/>
  <c r="K14" i="21" s="1"/>
  <c r="I6" i="21"/>
  <c r="J6" i="20"/>
  <c r="L6" i="20" s="1"/>
  <c r="I7" i="17"/>
  <c r="I8" i="17"/>
  <c r="I6" i="17"/>
  <c r="J7" i="14"/>
  <c r="J7" i="11"/>
  <c r="K7" i="2"/>
  <c r="M7" i="2" s="1"/>
  <c r="K8" i="2"/>
  <c r="K9" i="2"/>
  <c r="K10" i="2"/>
  <c r="K11" i="2"/>
  <c r="M11" i="2" s="1"/>
  <c r="K12" i="2"/>
  <c r="K6" i="2"/>
  <c r="I7" i="6"/>
  <c r="I19" i="4"/>
  <c r="I20" i="4"/>
  <c r="I21" i="4"/>
  <c r="I18" i="4"/>
  <c r="I8" i="4"/>
  <c r="I9" i="4"/>
  <c r="I10" i="4"/>
  <c r="I11" i="4"/>
  <c r="I12" i="4"/>
  <c r="I13" i="4"/>
  <c r="I14" i="4"/>
  <c r="I15" i="4"/>
  <c r="I16" i="4"/>
  <c r="I7" i="4"/>
  <c r="I13" i="3"/>
  <c r="K13" i="3" s="1"/>
  <c r="I12" i="3"/>
  <c r="I8" i="3"/>
  <c r="I7" i="3"/>
  <c r="I17" i="1"/>
  <c r="I16" i="1"/>
  <c r="I8" i="1"/>
  <c r="I9" i="1"/>
  <c r="I10" i="1"/>
  <c r="I11" i="1"/>
  <c r="I12" i="1"/>
  <c r="I13" i="1"/>
  <c r="I14" i="1"/>
  <c r="I7" i="1"/>
  <c r="E8" i="32"/>
  <c r="J8" i="32" s="1"/>
  <c r="F6" i="20"/>
  <c r="E7" i="2"/>
  <c r="E8" i="2"/>
  <c r="E9" i="2"/>
  <c r="E10" i="2"/>
  <c r="E11" i="2"/>
  <c r="E12" i="2"/>
  <c r="D13" i="3"/>
  <c r="D12" i="3"/>
  <c r="D8" i="3"/>
  <c r="D7" i="3"/>
  <c r="E7" i="32"/>
  <c r="J7" i="32" s="1"/>
  <c r="E10" i="26"/>
  <c r="J10" i="26" s="1"/>
  <c r="K8" i="32" l="1"/>
  <c r="K7" i="32"/>
  <c r="K10" i="26"/>
  <c r="M12" i="2"/>
  <c r="M8" i="2"/>
  <c r="K12" i="3"/>
  <c r="K7" i="3"/>
  <c r="K8" i="3"/>
  <c r="K13" i="1"/>
  <c r="K8" i="1"/>
  <c r="M10" i="2"/>
  <c r="M9" i="2"/>
  <c r="K9" i="32"/>
  <c r="J9" i="32"/>
  <c r="E7" i="26"/>
  <c r="K7" i="26" s="1"/>
  <c r="E8" i="26"/>
  <c r="J8" i="26" s="1"/>
  <c r="E9" i="26"/>
  <c r="J9" i="26" s="1"/>
  <c r="E7" i="21"/>
  <c r="J7" i="21" s="1"/>
  <c r="E8" i="21"/>
  <c r="J8" i="21" s="1"/>
  <c r="E9" i="21"/>
  <c r="J9" i="21" s="1"/>
  <c r="E10" i="21"/>
  <c r="J10" i="21" s="1"/>
  <c r="E11" i="21"/>
  <c r="J11" i="21" s="1"/>
  <c r="E12" i="21"/>
  <c r="J12" i="21" s="1"/>
  <c r="E13" i="21"/>
  <c r="J13" i="21" s="1"/>
  <c r="E7" i="17"/>
  <c r="K7" i="17" s="1"/>
  <c r="E8" i="17"/>
  <c r="K8" i="17" s="1"/>
  <c r="D19" i="4"/>
  <c r="K19" i="4" s="1"/>
  <c r="D20" i="4"/>
  <c r="K20" i="4" s="1"/>
  <c r="D21" i="4"/>
  <c r="K21" i="4" s="1"/>
  <c r="D8" i="4"/>
  <c r="K8" i="4" s="1"/>
  <c r="D9" i="4"/>
  <c r="K9" i="4" s="1"/>
  <c r="D10" i="4"/>
  <c r="K10" i="4" s="1"/>
  <c r="D11" i="4"/>
  <c r="K11" i="4" s="1"/>
  <c r="D12" i="4"/>
  <c r="K12" i="4" s="1"/>
  <c r="D13" i="4"/>
  <c r="K13" i="4" s="1"/>
  <c r="D14" i="4"/>
  <c r="K14" i="4" s="1"/>
  <c r="D15" i="4"/>
  <c r="K15" i="4" s="1"/>
  <c r="D16" i="4"/>
  <c r="K16" i="4" s="1"/>
  <c r="D17" i="1"/>
  <c r="K17" i="1" s="1"/>
  <c r="D8" i="1"/>
  <c r="D9" i="1"/>
  <c r="K9" i="1" s="1"/>
  <c r="D10" i="1"/>
  <c r="K10" i="1" s="1"/>
  <c r="D11" i="1"/>
  <c r="K11" i="1" s="1"/>
  <c r="D12" i="1"/>
  <c r="K12" i="1" s="1"/>
  <c r="D13" i="1"/>
  <c r="D14" i="1"/>
  <c r="K14" i="1" s="1"/>
  <c r="K8" i="26" l="1"/>
  <c r="K9" i="26"/>
  <c r="K13" i="21"/>
  <c r="K9" i="21"/>
  <c r="K12" i="21"/>
  <c r="K10" i="21"/>
  <c r="K8" i="21"/>
  <c r="K11" i="21"/>
  <c r="K7" i="21"/>
  <c r="K14" i="3"/>
  <c r="E6" i="2"/>
  <c r="M6" i="2" s="1"/>
  <c r="M13" i="2" s="1"/>
  <c r="J13" i="3"/>
  <c r="E7" i="41" l="1"/>
  <c r="K7" i="41" s="1"/>
  <c r="E7" i="40"/>
  <c r="J7" i="26"/>
  <c r="E6" i="26"/>
  <c r="E6" i="21"/>
  <c r="K6" i="20"/>
  <c r="J7" i="17"/>
  <c r="J8" i="17"/>
  <c r="E6" i="17"/>
  <c r="F7" i="14"/>
  <c r="F7" i="11"/>
  <c r="E7" i="6"/>
  <c r="D7" i="4"/>
  <c r="K7" i="4" s="1"/>
  <c r="J17" i="1"/>
  <c r="D16" i="1"/>
  <c r="D7" i="1"/>
  <c r="J7" i="40" l="1"/>
  <c r="K7" i="40"/>
  <c r="J6" i="26"/>
  <c r="J11" i="26" s="1"/>
  <c r="K6" i="26"/>
  <c r="K11" i="26" s="1"/>
  <c r="J6" i="21"/>
  <c r="J15" i="21" s="1"/>
  <c r="K6" i="21"/>
  <c r="K15" i="21" s="1"/>
  <c r="J6" i="17"/>
  <c r="K6" i="17"/>
  <c r="K9" i="17" s="1"/>
  <c r="K7" i="14"/>
  <c r="L7" i="14"/>
  <c r="K7" i="11"/>
  <c r="L7" i="11"/>
  <c r="J7" i="6"/>
  <c r="K7" i="6"/>
  <c r="J7" i="1"/>
  <c r="K7" i="1"/>
  <c r="J16" i="1"/>
  <c r="K16" i="1"/>
  <c r="J8" i="1"/>
  <c r="J9" i="1"/>
  <c r="J10" i="1"/>
  <c r="J11" i="1"/>
  <c r="J12" i="1"/>
  <c r="J13" i="1"/>
  <c r="J14" i="1"/>
  <c r="K18" i="1" l="1"/>
  <c r="J8" i="37"/>
  <c r="E7" i="37"/>
  <c r="J7" i="37" l="1"/>
  <c r="J9" i="37" s="1"/>
  <c r="K7" i="37"/>
  <c r="K9" i="37" s="1"/>
  <c r="J7" i="41" l="1"/>
  <c r="L7" i="2" l="1"/>
  <c r="L8" i="2"/>
  <c r="L9" i="2"/>
  <c r="L10" i="2"/>
  <c r="L11" i="2"/>
  <c r="L12" i="2"/>
  <c r="L6" i="2"/>
  <c r="J19" i="4"/>
  <c r="J20" i="4"/>
  <c r="J21" i="4"/>
  <c r="D18" i="4"/>
  <c r="J8" i="4"/>
  <c r="J9" i="4"/>
  <c r="J10" i="4"/>
  <c r="J11" i="4"/>
  <c r="J12" i="4"/>
  <c r="J13" i="4"/>
  <c r="J14" i="4"/>
  <c r="J15" i="4"/>
  <c r="J16" i="4"/>
  <c r="J7" i="4"/>
  <c r="J8" i="3"/>
  <c r="J18" i="4" l="1"/>
  <c r="K18" i="4"/>
  <c r="K22" i="4" s="1"/>
  <c r="J9" i="17"/>
  <c r="J18" i="1"/>
  <c r="L13" i="2" l="1"/>
  <c r="J22" i="4"/>
  <c r="J7" i="3"/>
  <c r="J12" i="3" l="1"/>
  <c r="J14" i="3" l="1"/>
</calcChain>
</file>

<file path=xl/sharedStrings.xml><?xml version="1.0" encoding="utf-8"?>
<sst xmlns="http://schemas.openxmlformats.org/spreadsheetml/2006/main" count="553" uniqueCount="242">
  <si>
    <t>Oferowany producent/ numer katalogowy</t>
  </si>
  <si>
    <t>Oferowany producent/    numer katalogowy</t>
  </si>
  <si>
    <t>Oferowany producent/   numer katalogowy</t>
  </si>
  <si>
    <t>Oferowany producent/       numer katalogowy</t>
  </si>
  <si>
    <t xml:space="preserve">Oferowany producent/ numer katalogowy </t>
  </si>
  <si>
    <t>Surowica dla antygenów rzęskowych: Vi;Ha;Hb;Hc;Hd;Heh;Henx;Hf;Hfg;Hgm; Hgp;Hh;Hi;Hk;Hlv;Hm;Hp;Hq; Hr;Hs;Ht; Hu;Hv;Hw;Hz;Hz6;H1,2,5; H2;H5;H6;H7</t>
  </si>
  <si>
    <t>VAT %</t>
  </si>
  <si>
    <t xml:space="preserve">                                                                        FORMULARZ ASORTYMENTOWO-CENOWY</t>
  </si>
  <si>
    <t xml:space="preserve">                                                                              FORMULARZ ASORTYMENTOWO-CENOWY</t>
  </si>
  <si>
    <t>FORMULARZ ASORTYMENTOWO- CENOWY</t>
  </si>
  <si>
    <t xml:space="preserve">                                                                                                                          FORMULARZ ASORTYMENTOWO-CENOWY</t>
  </si>
  <si>
    <t xml:space="preserve">  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</si>
  <si>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</si>
  <si>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</si>
  <si>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</si>
  <si>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</si>
  <si>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 xml:space="preserve">            Załącznik nr 2</t>
  </si>
  <si>
    <t>Coli Lateks O157</t>
  </si>
  <si>
    <t>Surowice Shigella do aglutynacji szkiełkowej</t>
  </si>
  <si>
    <t xml:space="preserve">                                         FORMULARZ ASORTYMENTOWO- CENOWY</t>
  </si>
  <si>
    <t>L.p</t>
  </si>
  <si>
    <t>Jednorazowe buteleczki plastikowe dodatkiem środka przeciw pienieniu do pobierania próbek wody (poj. 120 ml).    Nr  Kat. 98-06161-00</t>
  </si>
  <si>
    <t>op/20 pojedyńczych porcji pożywki</t>
  </si>
  <si>
    <t>op/100szt</t>
  </si>
  <si>
    <t>op/200szt</t>
  </si>
  <si>
    <t>Zestaw diagnostyczny:- odczynnik lateksowy E.coli O157 - lateks kontrolny - antygen kontrolny - płytka tekturowa z czarnymi polami- pałeczki mieszadełka z tworzywa sztucznego</t>
  </si>
  <si>
    <t>op/zestaw 60 pasków QCV 60 pipetek SPR QCV ulotka techniczna</t>
  </si>
  <si>
    <t>Colilert 18</t>
  </si>
  <si>
    <t>Enterolert-E</t>
  </si>
  <si>
    <t xml:space="preserve"> Tacki (płytki) Quanti- Tray / 2000</t>
  </si>
  <si>
    <t xml:space="preserve">Jednorazowe buteleczki plastikowe </t>
  </si>
  <si>
    <t>Wzorzec zabarwienia testowego Quanti - Tray 2000 WQT2KC</t>
  </si>
  <si>
    <t>op/1tacka</t>
  </si>
  <si>
    <t>Wzorzec do odczytów testu: Colilert/Colilert 18, tacka Quanti-Tray 2000   98-09277-00</t>
  </si>
  <si>
    <t>op/50 izolacji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</si>
  <si>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</si>
  <si>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</si>
  <si>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</si>
  <si>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</si>
  <si>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</si>
  <si>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</si>
  <si>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</si>
  <si>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</si>
  <si>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10 amp liof. po 2ml</t>
  </si>
  <si>
    <t>Lateks Salmonella</t>
  </si>
  <si>
    <t>zestaw/12 but. Po 8 ml</t>
  </si>
  <si>
    <t>op/8ml</t>
  </si>
  <si>
    <t xml:space="preserve"> Przedmiot zamówienia</t>
  </si>
  <si>
    <t>Każdy wynik drukuje drukarka na odpowiednim papierze dostosowanym do systemu</t>
  </si>
  <si>
    <t>rolka</t>
  </si>
  <si>
    <t xml:space="preserve">                           Załącznik nr 2</t>
  </si>
  <si>
    <t>zestaw/ opakowanie 96 testów</t>
  </si>
  <si>
    <t>Nazwa asortymentu</t>
  </si>
  <si>
    <t>Jedn. Miary</t>
  </si>
  <si>
    <t xml:space="preserve">         Załącznik Nr 2</t>
  </si>
  <si>
    <t>opakowanie/ 96 testów</t>
  </si>
  <si>
    <t>op/96 szt</t>
  </si>
  <si>
    <t>Op/20 oznaczeń</t>
  </si>
  <si>
    <t>zestaw</t>
  </si>
  <si>
    <t>odczynnik uzupełniający do zestawu Ridascreen</t>
  </si>
  <si>
    <t>sztuka</t>
  </si>
  <si>
    <t>zestaw (3x1,5 gr.)</t>
  </si>
  <si>
    <t>odczynnik lateksowy E.coli O157 - 2fl. Po 2.5ml - lateks kontrolny 2fl. Po 2.5ml; antygen kontrolny - 1fl. 1ml,płytka tekturowa z czarnymi polami, pałeczkimieszadełka z tworzywa sztucznego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</si>
  <si>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</si>
  <si>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</si>
  <si>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Test typu Western Blot. Paski nitrocelulozowe z białkami wirusa HIV 1 i 2 i kontrolą wewnętrzną (18-20szt) Jednorazowe pojemniki do inkubacji pasków. Kontrola ujemna pod względem przeciwciał anty-HIV 1/2. Kontrola dodatnia pod względem przeciwciał anty-HIV 1i 2, ujemna pod względem przeciwciał anty-HCV i antygenu HBs. Stężony roztwór płuczący. Koniugat gotowy do użycia. Roztwór chromogenu gotowy do użycia. Zestaw powinien umożliwiać wykonanie procedury badania w formie krótkiej (inkubacja z badaną surowicą max.3 godziny i w formie  długiej-możliwa inkubacja przez noc)</t>
  </si>
  <si>
    <r>
      <t xml:space="preserve">Test oparty o przeciwciała monokonalne,  czułość 100%, 3ng/ml, swoistość 100%, dodatnia wartość predykcyjna 100% , ujemna wartość predycyjna 100%, minimum 3,5ml kontroli dodatniej, termin ważności odczynników minimum 12 miesięcy,  trwałość odczynników stabilna do końca terminu ważności,   </t>
    </r>
    <r>
      <rPr>
        <b/>
        <sz val="10"/>
        <rFont val="Cambria"/>
        <family val="1"/>
        <charset val="238"/>
      </rPr>
      <t xml:space="preserve">dwa opakowania "Wash buffer concentrate (20x)" w zestawie                                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                             </t>
    </r>
  </si>
  <si>
    <t>Opakowanie nr 4                                         -odczynniki jednoważne grup: 025, 044, 0114,                           -wieloważny antygen kontrolny C: dla   025, 044, 0114  pałeczki mieszadełka z tworzywa sztucznego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</si>
  <si>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</si>
  <si>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</si>
  <si>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załącznik nr 2</t>
  </si>
  <si>
    <t>załacznik nr 2</t>
  </si>
  <si>
    <t>op/60 testów</t>
  </si>
  <si>
    <t xml:space="preserve">Zestaw odczynnikowy do wykrywania E. Coli STEC (produkujących Shiga-toksynę) metodą Real-Time PCR. powinien wykrywać geny stx1, stx2 i eae- gen intiminy. zestaw do amplifikacji i wykrywania swoistego DNA  werotoksycznych szczepów Escherichia coli  (STEC)
·         przeznaczony dla aparatów typu 5` nukleazy (dostosowany do aparatów posiadających kanały detekcji FAM, HEX, ROX, Cy5)
·         odczynniki mieszaniny PCR w formie liofilizowanej gotowej do użycia
·         Wykrywanie grup  stx1, stx2, oraz eae  w jednej reakcji
·         Zawiera sekwencje sond i primerów wymienione  w normie ISO/TS 13136:2012 oraz dla serotypu O104
·         Zawiera wewnętrzną kontrolę amplifikacji, kontrolę ujemną i dodatnią
·         Opakowanie na 96 reakcji
·         Temp przechowywania 2-8 st. C Zestaw "foodproof STEC Screening LyoKit, 5'Nuclease" lub równoważny.
Możliwość wykonywania badań przy użyciu aparatu CFX96 Real - Time PCR firmy Bio - Rad. 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</si>
  <si>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</si>
  <si>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Tacki plastikowe z dołkami do zliczania bakterii.                                         Nr Kat.  98-21675-00</t>
  </si>
  <si>
    <t>zestaw/96 oznaczeń</t>
  </si>
  <si>
    <t>Shigella dysenteriae 1 BIOMED/W522001</t>
  </si>
  <si>
    <t>Shigella dysenteriae 2 BIOMED/W522002</t>
  </si>
  <si>
    <t>Shigella dysenteriae 3-8 BIOMED/W522003</t>
  </si>
  <si>
    <t>Shigella boydii 1-7 BIOMED/W522005</t>
  </si>
  <si>
    <t>Shigella boydii 8-11 BIOMED/W522006</t>
  </si>
  <si>
    <t>Shigella boydii 12-15 BIOMED/W522007</t>
  </si>
  <si>
    <t>Shigella sonei I i II faza BIOMED/W522008</t>
  </si>
  <si>
    <t>Shigella flexneri    BIOMED/W522004</t>
  </si>
  <si>
    <t>Płytka 96 dołów, i surowica kontrolna o znanej wartości gęstości optycznej. Przeprowadzenie testu gwarantuje spełnienie kryteriów zawartych e certyfikacie kontroli jakości i jakości pracy aparatu.</t>
  </si>
  <si>
    <t xml:space="preserve">Zestaw do izolacji RNA wirusowego metodą kolumienkową z płynów bezkomórkowych. Zestaw musi zawierać RNA nosnikowe. Izolacja z objętości 0,15 ml.  Każda kolumienka pakowana osobno. Zestaw na 50 izolacji. </t>
  </si>
  <si>
    <t>Zestaw do izolacji RNA wirusowego         (Imogena IRNA 050)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</si>
  <si>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</si>
  <si>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</si>
  <si>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</si>
  <si>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</si>
  <si>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</si>
  <si>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</si>
  <si>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</si>
  <si>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</si>
  <si>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</si>
  <si>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</si>
  <si>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</si>
  <si>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</si>
  <si>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</si>
  <si>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</si>
  <si>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</si>
  <si>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r>
      <t>Zestaw odczynnikowy do różnicowania E. Coli STEC (produkujących Shiga-toksynę) metodą Real-Time PCR. powinien różnicować następujące serotypy E.Coli: O26, O45, O103, O104, O111, O121, O145, O157. zestaw do identyfikacji wykrytych werotoksycznych szczepów Escherichia coli  (STEC)
·         przeznaczony dla aparatów typu 5` nukleazy (udokumentowana kompatybilność z aparatem LightCycler</t>
    </r>
    <r>
      <rPr>
        <sz val="10"/>
        <rFont val="Czcionka tekstu podstawowego"/>
        <charset val="238"/>
      </rPr>
      <t>®</t>
    </r>
    <r>
      <rPr>
        <sz val="10"/>
        <rFont val="Cambria"/>
        <family val="1"/>
        <charset val="238"/>
      </rPr>
      <t xml:space="preserve">480)
·         odczynniki mieszaniny PCR w formie liofilizowanej gotowej do użycia
·         umożliwia identyfikację wykrytych werotoksycznych szczepów Escherichia coli  (STEC):  serotypów: O26, O45, O103, O104, O111, O121, O145 oraz O157 metodą analizy krzywych topnienia
·         Opakowanie 48 reakcji
·         Temp przechowywania 2-8 st. C
"Zestaw foodproof STEC Identification LyoKit 5'Nuclease" lub równoważny. Możliwość wykonywania badań przy użyciu aparatu CFX96 Real - Time PCR firmy Bio - Rad. 
</t>
    </r>
  </si>
  <si>
    <t>DNA-ERASE                   nr kat. 04821805</t>
  </si>
  <si>
    <t>Roztwór do usuwania DNA z powierzchni roboczych i sprzętu</t>
  </si>
  <si>
    <t>op./500 ml</t>
  </si>
  <si>
    <t xml:space="preserve">Mikroorganizmy do laboratoryjnej kontroli jakości zestawu Enterolert-E zawierające: E. faecalis, E. coli, S.bovi   </t>
  </si>
  <si>
    <t>Zestaw QC-ENTEROCOCCI        Kod produktu 98-29002-00</t>
  </si>
  <si>
    <t xml:space="preserve">Świetlówka do lampy UV służącej do odczytów fluorescencji, </t>
  </si>
  <si>
    <t>Świetlówka do lampy UV 240 v 6 Wat       kod produktu:   98-29960-01</t>
  </si>
  <si>
    <t>szt</t>
  </si>
  <si>
    <t>Surowice dla antygenów somatycznych:                        O46;O6,7;O8;O10;O19;O20</t>
  </si>
  <si>
    <t>Surowica dla antygenów rzęskowych: Hy;Hz4;z23;Hz23;Hz24;Hz29;Hz38;Hx;Hz10;Hlw;Hn</t>
  </si>
  <si>
    <t>RIDASCREEN Norovirus      (R-biopharm    C 1401)</t>
  </si>
  <si>
    <r>
      <t xml:space="preserve"> Test III generacji do jakościowego oznaczania wirusa typu Norwalk z genogrupy I i II w próbkach kału. Zestaw do oznaczania : Jedna mikropłytka, składająca się 96 dołków (12 pasków łamanych do pojedyńczych dołków . 100 ml rozcieńczalnika do próbek. Zabarwiony bufor płuczący – fosforanowy  z NaCl,10 X stężony. Kontrola pozytywna – zawierająca rekombinowane antygeny norowirusa.
Gotowy do użycia roztwór przciwciał przeciw norowirusowi skoniugowany z biotyną w roztworze białkowym. Roztwór substratu+ chromogenu (w jednej butelce).   Inkubacja w temperaturze pokojowej bez użycia inkubatorów.   </t>
    </r>
    <r>
      <rPr>
        <sz val="10"/>
        <rFont val="Cambria"/>
        <family val="1"/>
        <charset val="238"/>
      </rPr>
      <t xml:space="preserve">
</t>
    </r>
  </si>
  <si>
    <t>INNO-LIA HIV I/II Score (Innogenetics nr kat. 80540)</t>
  </si>
  <si>
    <r>
      <rPr>
        <sz val="10"/>
        <rFont val="Cambria"/>
        <family val="1"/>
        <charset val="238"/>
      </rPr>
      <t>Zestaw walidacyjny do metody ELISA</t>
    </r>
    <r>
      <rPr>
        <b/>
        <sz val="10"/>
        <rFont val="Cambria"/>
        <family val="1"/>
        <charset val="238"/>
      </rPr>
      <t xml:space="preserve">   BIOMEDICA VT-EC250.00_EX</t>
    </r>
  </si>
  <si>
    <t xml:space="preserve">Papier do mini Vidas   BioMerieux 99091   </t>
  </si>
  <si>
    <t>ATB Kit Kontrole Densimate                                    Bio-Merieux 15512</t>
  </si>
  <si>
    <t xml:space="preserve">Wartość netto (zł) </t>
  </si>
  <si>
    <t>Wartość brutto (zł)</t>
  </si>
  <si>
    <t>Wartość netto (zł)</t>
  </si>
  <si>
    <t>Wartość brutto  (zł)</t>
  </si>
  <si>
    <t>Cena jedn. netto (zł)</t>
  </si>
  <si>
    <t xml:space="preserve"> Wartość netto (zł)</t>
  </si>
  <si>
    <t xml:space="preserve">Wartość brutto  (zł)   </t>
  </si>
  <si>
    <t>Cena jed. netto (zł)</t>
  </si>
  <si>
    <t>Cena jed.netto (zł)</t>
  </si>
  <si>
    <t xml:space="preserve">Cena jed. netto (zł) </t>
  </si>
  <si>
    <t xml:space="preserve"> Cena jedn. netto (zł)</t>
  </si>
  <si>
    <t>Załącznik nr 2</t>
  </si>
  <si>
    <t>sztuka/105ml</t>
  </si>
  <si>
    <t xml:space="preserve">ilość odczynników do wykonania 96 pomiarów              ( łącznie z analizami standardów ) Mikropłytka z 96 dołkami z przeciwciałami swoistymi dla gliadyny, roztwory standardowe po 1,3 ml każdy 6x0 ppb, 5ppb, 10 ppb, 20 ppb, 40 ppb, 80 ppb w roztworze wodnym, gotowe do uzycia. Koniugat          ( koncentrat - 1,2 ml ) - przeciwciało znakowane peroksydazą, Substrat ( minimum 7 ml roztworu ) - zawierający nadtlenek mocznika, Chromogen                  ( minimum 7 ml roztworu ) - zawierający tertrametylobenzydynę , Odczynnik stopujący               ( 14 ml) zawierający 1 N kwas siarkowy., Bufor do rozcieńczeń ( koncentrat 60 ml ) stężony 5 krotnie, Bufor do przemywania ( koncentrat 100 ml) - stężony 10 - krotnie. </t>
  </si>
  <si>
    <t>Zestaw do izolacji E. Coli STEC  zwalidowany z zestawem do screeningu i identyfikacji E. Coli STEC .</t>
  </si>
  <si>
    <t>Op/96 izolacji</t>
  </si>
  <si>
    <t>Op/96 reakcji</t>
  </si>
  <si>
    <t>Op/48 reakcji</t>
  </si>
  <si>
    <t>Zestaw odczynników do barwienia metodą Gramma   55542</t>
  </si>
  <si>
    <t xml:space="preserve"> op. zawierające 9     próbek:                            3 x E. faecalis,               3 x E. coli,                              3 x S.bovi </t>
  </si>
  <si>
    <t>Osocze królicze liofilizowane do potwierdzeń gronkowców koagulazododatnich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</si>
  <si>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</si>
  <si>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 xml:space="preserve">Pakiet I Surowice i zawiesiny do identyfikacji  Shigella i E.coli O157      </t>
  </si>
  <si>
    <r>
      <t xml:space="preserve">          Pakiet VI -Test typu Western Blot </t>
    </r>
    <r>
      <rPr>
        <b/>
        <sz val="14"/>
        <color rgb="FF7030A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 xml:space="preserve"> </t>
    </r>
  </si>
  <si>
    <t xml:space="preserve">PAKIET VIII - zestawy odczynnikowe foodproof STEC w żywności   </t>
  </si>
  <si>
    <t xml:space="preserve">Pakiet X - System zamknięty do badań COLIERT, ENTEROLERT  </t>
  </si>
  <si>
    <r>
      <t xml:space="preserve">PAKIET XII- zestaw do diagnostyki metodą PCR </t>
    </r>
    <r>
      <rPr>
        <b/>
        <sz val="12"/>
        <color rgb="FF7030A0"/>
        <rFont val="Cambria"/>
        <family val="1"/>
        <charset val="238"/>
      </rPr>
      <t xml:space="preserve"> </t>
    </r>
  </si>
  <si>
    <r>
      <t xml:space="preserve">PAKIET XIII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</si>
  <si>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r>
      <t xml:space="preserve">Pakiet XI - Testy RIDASCREEN Gliadin  </t>
    </r>
    <r>
      <rPr>
        <b/>
        <sz val="14"/>
        <color rgb="FF7030A0"/>
        <rFont val="Cambria"/>
        <family val="1"/>
        <charset val="238"/>
      </rPr>
      <t xml:space="preserve"> </t>
    </r>
  </si>
  <si>
    <t xml:space="preserve"> Pakiet IX- Testy do Norowirusów    </t>
  </si>
  <si>
    <t xml:space="preserve">Pakiet VII- Test do wykrywania antygenu Giardia lamblia </t>
  </si>
  <si>
    <t>kontrola do zestawu Ridascreen, zawierająca 3 róźne próbki kontrolne.</t>
  </si>
  <si>
    <t>DL-E</t>
  </si>
  <si>
    <t>DL-SB</t>
  </si>
  <si>
    <t>zestaw/ 30 pasków , 30 pipetek SPR standard          (1x6 ml), kontrola dodatnia  (1x6 ml), kotrola ujemna (1x 6ml), 1 karta MILA, ulotka techniczna</t>
  </si>
  <si>
    <t>DL-SF</t>
  </si>
  <si>
    <t>op/10 sztuk</t>
  </si>
  <si>
    <t>Test Elisa Giardia II TECHLAB (30405)</t>
  </si>
  <si>
    <t>Wymagania: Certyfikat CE IVD, certyfikat analityczny. Termin ważności nie mniej niż 7 miesięcy od daty dostawy.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</si>
  <si>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</si>
  <si>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</t>
  </si>
  <si>
    <t>Pseudalert/ 100</t>
  </si>
  <si>
    <t>Zamawiający wymaga, aby surowice były wyrobami medycznymi, aby były zgłoszone w Urzędzie Rejestracji PLWMiPB oraz aby były oznakowane znakiem CE.</t>
  </si>
  <si>
    <t>op/20 sztuk</t>
  </si>
  <si>
    <t>Surowice muszą dawać wyraźną reakcję (+++) w czasie do 3 min. Certyfikat serii, data ważności: od dnia dostawy min 80% okresu ważności.</t>
  </si>
  <si>
    <t>Wymagania: Certyfikat CE IVD, minimalny okres ważności  od daty dostawy 10 miesięcy</t>
  </si>
  <si>
    <r>
      <t>Wymagania: Certyfikat CE IVDcertyfikat jakości, termin ważności nie krótsdzy niż 11 miesięcy od daty dostawy</t>
    </r>
    <r>
      <rPr>
        <b/>
        <sz val="12"/>
        <color rgb="FFFF0000"/>
        <rFont val="Cambria"/>
        <family val="1"/>
        <charset val="238"/>
      </rPr>
      <t>.</t>
    </r>
  </si>
  <si>
    <t>Wymagania: Certyfikat jakości dla serii, termin ważności: od dnia dostawy min 80% okresu ważności.</t>
  </si>
  <si>
    <t>Wymagania: Certyfikat CE IVD, termin ważności nie krótszy niż 8 miesięcy od daty dostawy, certyfikat analityczny.</t>
  </si>
  <si>
    <t xml:space="preserve">Wymagania:  termin ważności: od dnia dostawy min 80% okresu ważności. </t>
  </si>
  <si>
    <t>Testy ELISA, zestaw RIDASCREEN Gliadin np. FABIMEX  Nr kat. R 7001</t>
  </si>
  <si>
    <t>roztwór koktajlowy np. FABIMEX  Nr kat. R 7006</t>
  </si>
  <si>
    <t xml:space="preserve">   set of gliadyn controls   np. FABIMEX                          nr kat. R 7012</t>
  </si>
  <si>
    <t>test kasetkowy do wykrywania Campylobacter</t>
  </si>
  <si>
    <t>PAKIET XIV - test kasetkowy do wykrywania Campylobacter</t>
  </si>
  <si>
    <t>PAKIET XV - test kasetkowy do wykrywania Rota/Adenowuirusów</t>
  </si>
  <si>
    <t>test kasetkowy do wykrywania Rota/Adenowirusów</t>
  </si>
  <si>
    <t xml:space="preserve">Zestaw do diagnostyki grypy A i B A/H1N1                                                     Real Accurate Quadruplex Influenza PCR Kit ( PF0970-R)                                                          </t>
  </si>
  <si>
    <t>Zestaw do do wykrywania materiału genetycznego grypy A,  B, A/H1N1 metodą Real-Time PCR na 50 reakcji. Wymagana aplikacja na aparat CFX96 firmy BIO-RAD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</si>
  <si>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 Termin ważności: od dnia dostawy min. 80% okresu ważności.</t>
  </si>
  <si>
    <t>op/50 reakcji</t>
  </si>
  <si>
    <t>np. Argenta  8.04.73.0.0020 / lub równoważny; test kasetkowy immunochromatograficzny,oparty o przeciwciała mononklonalne, odczyt wyniku po 10 minutach, czułość dla Rotawirusa min. 99%, specyficzność min. 98%; czułość dla Adenowirusa min. 90%, specyficzność min. 99%. Wykrywalność w temperaturze pokojowej dla Rotawirusa 15,6 ng/ml, wykrywalność dla Adenowirusa 31,25 ng/ml.</t>
  </si>
  <si>
    <t>Ilość razem</t>
  </si>
  <si>
    <t xml:space="preserve">Wymagany: certyfikat jakości z deklaracją o warunkach przechowywania, z podaną niepewnością lub przedziałem ufności.  Podmiot akredytowany na normę PN-EN ISO 17034  lub spełniający wymagania tej normy.  Termin ważności min 12 miesięcy licząc od dnia dostawy. </t>
  </si>
  <si>
    <t>Bakteriologia</t>
  </si>
  <si>
    <t>Wirusologia</t>
  </si>
  <si>
    <t>DL-E Wirusologia</t>
  </si>
  <si>
    <t>DL-E Bakteriologia</t>
  </si>
  <si>
    <t>DL-E bakteriologia</t>
  </si>
  <si>
    <t>DL-E Bakteriologioa</t>
  </si>
  <si>
    <t>DL-E wirusologia</t>
  </si>
  <si>
    <t xml:space="preserve">foodproof STEC Screening LyoKit, 5'Nuclease (Biotecon nr kat. R60211-1)                   </t>
  </si>
  <si>
    <t xml:space="preserve">foodproof STEC Identification LyoKit, 5'Nuclease    (Biotecons nr kat. R60212-1 )                               </t>
  </si>
  <si>
    <t xml:space="preserve">foodproof StarPrep Three Kit  (Biotecon nr kat. S40018 )   </t>
  </si>
  <si>
    <t>zestaw 4 x 240ml</t>
  </si>
  <si>
    <t xml:space="preserve">Automatyczny test jakościowy do wykrywania przy uzyciu techniki ELFA obecności Campylobacter spp. </t>
  </si>
  <si>
    <t>test kasetkowy immunochromatograficzny</t>
  </si>
  <si>
    <t xml:space="preserve"> Cena jedn. Brutto (zł)</t>
  </si>
  <si>
    <t xml:space="preserve"> Cena jedn. Netto (zł)</t>
  </si>
  <si>
    <t>Dane Wykonawcy:</t>
  </si>
  <si>
    <t>Nazwa / Adres:</t>
  </si>
  <si>
    <t>Ofertę należy złożyć w formie elektronicznej lub 
w postaci elektronicznej opatrzonej podpisem zaufanym lub podpisem osobistym przez osobę/y upoważnioną/e do reprezentowania Wykonawcy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</si>
  <si>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</si>
  <si>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</si>
  <si>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</si>
  <si>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</si>
  <si>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</si>
  <si>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jedn. brutto (zł)</t>
  </si>
  <si>
    <t>Cena jed. brutto (zł)</t>
  </si>
  <si>
    <r>
      <t>op./</t>
    </r>
    <r>
      <rPr>
        <sz val="11"/>
        <rFont val="Arial"/>
        <family val="2"/>
        <charset val="238"/>
      </rPr>
      <t>96 dołków (oznaczeń)</t>
    </r>
  </si>
  <si>
    <t xml:space="preserve">Cena jed. brutto (zł) 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</si>
  <si>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</si>
  <si>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</si>
  <si>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</si>
  <si>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</si>
  <si>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</si>
  <si>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>op./100 ml</t>
  </si>
  <si>
    <r>
      <t xml:space="preserve">Testy ELISA, zestaw RIDASCREEN Peanut. FABIMEX                           </t>
    </r>
    <r>
      <rPr>
        <b/>
        <sz val="11"/>
        <rFont val="Arial"/>
        <family val="2"/>
        <charset val="238"/>
      </rPr>
      <t>Nr kat. R 6811</t>
    </r>
  </si>
  <si>
    <t>Bufor do ekstrakcji  (AEP)   R-Biopharm 3038901</t>
  </si>
  <si>
    <t>orzech ziemny/białka orzeszka ziemnego (peanut)</t>
  </si>
  <si>
    <t xml:space="preserve">Roztwór ograniczający pienienie wody </t>
  </si>
  <si>
    <t>Środek przeciwpienieniu do użycia łącznie z testem Pseudalert i tackami Quanti-tray 2000             kod produktu: 98-21904-00</t>
  </si>
  <si>
    <t>op/20ml</t>
  </si>
  <si>
    <t xml:space="preserve">Pakiet II -Surowice do potwierdzeń Salmonella  </t>
  </si>
  <si>
    <t xml:space="preserve">                        Pakiet III -Testy lateksowe    </t>
  </si>
  <si>
    <r>
      <t xml:space="preserve">  Pakiet IV - Testy do badań serologicznych metodą immunoenzymatyczną    </t>
    </r>
    <r>
      <rPr>
        <b/>
        <sz val="11"/>
        <color rgb="FF7030A0"/>
        <rFont val="Cambria"/>
        <family val="1"/>
        <charset val="238"/>
      </rPr>
      <t xml:space="preserve">   </t>
    </r>
  </si>
  <si>
    <r>
      <t xml:space="preserve">               Pakiet V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</si>
  <si>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</si>
  <si>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</si>
  <si>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>BorPol</t>
  </si>
  <si>
    <t xml:space="preserve">Wymagania:  termin ważności: od dnia dostawy min 65% okresu ważności. </t>
  </si>
  <si>
    <t xml:space="preserve"> RNase Cleaner nr kat    MB16001 </t>
  </si>
  <si>
    <t>op/500 ml</t>
  </si>
  <si>
    <t>Oferowany przez Wykonawcę opis przedmiotu zamówienia potwierdzający wszystkie wymagane przez Zamawiającego parametry</t>
  </si>
  <si>
    <t>ADM-ZP.272.1.5.2022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</si>
  <si>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</si>
  <si>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</si>
  <si>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</si>
  <si>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r>
      <t xml:space="preserve">Zestaw do diagnostyki in vitro. System zamknięty  z użyciem płytek : Quanti-Tray   i Quanti-Tray/2000 Porcjowane podłoże do wykrywaniaE. coli i bakterii grupy coli  w wodzie nr kat.98-08876-00; </t>
    </r>
    <r>
      <rPr>
        <b/>
        <sz val="10"/>
        <rFont val="Cambria"/>
        <family val="1"/>
        <charset val="238"/>
      </rPr>
      <t>wymagany dokument pierwotnej walidacji wg ISO 13843</t>
    </r>
  </si>
  <si>
    <r>
      <t>Podłoże porcjowane do wykrywania enterokoków w wodzie.                                                                                                                                                   nr kat. 98-09529-00;</t>
    </r>
    <r>
      <rPr>
        <b/>
        <sz val="10"/>
        <rFont val="Cambria"/>
        <family val="1"/>
        <charset val="238"/>
      </rPr>
      <t xml:space="preserve"> wymagany dokument pierwotnej walidacji wg ISO 13843</t>
    </r>
  </si>
  <si>
    <r>
      <t xml:space="preserve">Zestaw do diagnostyki in vitro. System zamknięty  z użyciem płytek : Quanti-Tray   i Quanti-Tray/2000 Porcjowane podłoże do oznaczania Pseudomonas aeruginosa  w wodzie metodą NPL Pseudalert                            nr kat. 98-18076-00; </t>
    </r>
    <r>
      <rPr>
        <b/>
        <sz val="10"/>
        <rFont val="Cambria"/>
        <family val="1"/>
        <charset val="238"/>
      </rPr>
      <t>wymagany dokument pierwotnej walidacji wg ISO 13843</t>
    </r>
  </si>
  <si>
    <t>test immunoenzymatyczny do ilościowego oznaczania zawartości orzecha ziemnego oraz białka orzeszka ziemnego w produktach żywnościowych AQAC-RI (030404)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</si>
</sst>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  <numFmt numFmtId="167" formatCode="[$-415]0%"/>
    <numFmt numFmtId="168" formatCode="[$-415]0.00"/>
  </numFmts>
  <fonts count="5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Czcionka tekstu podstawowego"/>
      <charset val="238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4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b/>
      <sz val="11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mbria"/>
      <family val="1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32" fillId="0" borderId="0"/>
    <xf numFmtId="166" fontId="54" fillId="11" borderId="0"/>
  </cellStyleXfs>
  <cellXfs count="58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13" fillId="0" borderId="0" xfId="0" applyFont="1" applyBorder="1" applyAlignment="1">
      <alignment horizontal="left" vertical="top"/>
    </xf>
    <xf numFmtId="0" fontId="9" fillId="0" borderId="0" xfId="0" applyFont="1" applyBorder="1" applyAlignment="1"/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3" applyFont="1" applyFill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9" fillId="0" borderId="8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15" fillId="4" borderId="1" xfId="0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 horizontal="left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8" fillId="0" borderId="0" xfId="0" applyFont="1" applyAlignment="1"/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20" fillId="0" borderId="0" xfId="0" applyFont="1"/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4" fillId="5" borderId="0" xfId="7"/>
    <xf numFmtId="0" fontId="24" fillId="5" borderId="0" xfId="7" applyBorder="1" applyAlignment="1">
      <alignment horizontal="center" vertical="center" wrapText="1"/>
    </xf>
    <xf numFmtId="0" fontId="24" fillId="5" borderId="0" xfId="7" applyAlignment="1"/>
    <xf numFmtId="0" fontId="24" fillId="5" borderId="0" xfId="7" applyAlignment="1">
      <alignment horizontal="left"/>
    </xf>
    <xf numFmtId="0" fontId="24" fillId="5" borderId="2" xfId="7" applyBorder="1" applyAlignment="1">
      <alignment horizontal="center" vertical="center" wrapText="1"/>
    </xf>
    <xf numFmtId="0" fontId="24" fillId="5" borderId="1" xfId="7" applyBorder="1" applyAlignment="1">
      <alignment horizontal="center" vertical="center"/>
    </xf>
    <xf numFmtId="0" fontId="24" fillId="5" borderId="0" xfId="7" applyBorder="1" applyAlignment="1"/>
    <xf numFmtId="0" fontId="24" fillId="5" borderId="0" xfId="7" applyAlignment="1">
      <alignment horizontal="center" vertical="center"/>
    </xf>
    <xf numFmtId="0" fontId="24" fillId="5" borderId="0" xfId="7" applyBorder="1" applyAlignment="1">
      <alignment vertical="center"/>
    </xf>
    <xf numFmtId="0" fontId="26" fillId="4" borderId="5" xfId="7" applyFont="1" applyFill="1" applyBorder="1" applyAlignment="1">
      <alignment horizontal="center" wrapText="1"/>
    </xf>
    <xf numFmtId="0" fontId="25" fillId="4" borderId="1" xfId="8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4" borderId="0" xfId="8" applyFill="1"/>
    <xf numFmtId="0" fontId="26" fillId="4" borderId="1" xfId="8" applyFont="1" applyFill="1" applyBorder="1" applyAlignment="1">
      <alignment horizontal="center" vertical="center" wrapText="1"/>
    </xf>
    <xf numFmtId="0" fontId="26" fillId="4" borderId="1" xfId="8" applyFont="1" applyFill="1" applyBorder="1" applyAlignment="1">
      <alignment horizontal="left" vertical="center" wrapText="1"/>
    </xf>
    <xf numFmtId="0" fontId="26" fillId="4" borderId="0" xfId="8" applyFont="1" applyFill="1"/>
    <xf numFmtId="165" fontId="21" fillId="0" borderId="1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165" fontId="8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7" fillId="0" borderId="2" xfId="3" applyNumberFormat="1" applyFont="1" applyFill="1" applyBorder="1" applyAlignment="1">
      <alignment horizontal="center" vertical="center" wrapText="1"/>
    </xf>
    <xf numFmtId="165" fontId="24" fillId="4" borderId="7" xfId="7" applyNumberForma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7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7" fillId="0" borderId="1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7" fillId="0" borderId="1" xfId="3" applyNumberFormat="1" applyFont="1" applyFill="1" applyBorder="1" applyAlignment="1">
      <alignment horizontal="center" vertical="center" wrapText="1"/>
    </xf>
    <xf numFmtId="165" fontId="26" fillId="4" borderId="1" xfId="8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15" fillId="0" borderId="1" xfId="6" applyNumberFormat="1" applyFont="1" applyBorder="1" applyAlignment="1">
      <alignment horizontal="center" vertical="center"/>
    </xf>
    <xf numFmtId="9" fontId="15" fillId="2" borderId="2" xfId="6" applyNumberFormat="1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9" fillId="0" borderId="2" xfId="3" applyNumberFormat="1" applyFont="1" applyFill="1" applyBorder="1" applyAlignment="1">
      <alignment horizontal="center" vertical="center" wrapText="1"/>
    </xf>
    <xf numFmtId="9" fontId="24" fillId="4" borderId="7" xfId="7" applyNumberFormat="1" applyFill="1" applyBorder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9" fontId="9" fillId="0" borderId="1" xfId="3" applyNumberFormat="1" applyFont="1" applyFill="1" applyBorder="1" applyAlignment="1">
      <alignment horizontal="center" vertical="center" wrapText="1"/>
    </xf>
    <xf numFmtId="9" fontId="26" fillId="4" borderId="1" xfId="8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9" fontId="9" fillId="0" borderId="0" xfId="0" applyNumberFormat="1" applyFont="1" applyBorder="1" applyAlignment="1"/>
    <xf numFmtId="9" fontId="9" fillId="4" borderId="1" xfId="0" applyNumberFormat="1" applyFont="1" applyFill="1" applyBorder="1" applyAlignment="1">
      <alignment horizontal="center" vertical="center" wrapText="1"/>
    </xf>
    <xf numFmtId="0" fontId="24" fillId="5" borderId="1" xfId="7" applyBorder="1" applyAlignment="1">
      <alignment horizontal="center" vertical="center" wrapText="1"/>
    </xf>
    <xf numFmtId="0" fontId="5" fillId="4" borderId="1" xfId="10" applyFont="1" applyFill="1" applyBorder="1" applyAlignment="1">
      <alignment horizontal="left" vertical="center" wrapText="1"/>
    </xf>
    <xf numFmtId="0" fontId="5" fillId="4" borderId="1" xfId="1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6" fillId="0" borderId="1" xfId="8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165" fontId="0" fillId="0" borderId="1" xfId="0" applyNumberFormat="1" applyBorder="1"/>
    <xf numFmtId="165" fontId="1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4" fillId="5" borderId="1" xfId="7" applyBorder="1"/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5" applyNumberFormat="1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/>
    </xf>
    <xf numFmtId="9" fontId="4" fillId="0" borderId="0" xfId="0" applyNumberFormat="1" applyFont="1"/>
    <xf numFmtId="9" fontId="3" fillId="0" borderId="0" xfId="0" applyNumberFormat="1" applyFont="1"/>
    <xf numFmtId="4" fontId="9" fillId="0" borderId="0" xfId="0" applyNumberFormat="1" applyFont="1"/>
    <xf numFmtId="4" fontId="8" fillId="0" borderId="0" xfId="0" applyNumberFormat="1" applyFont="1"/>
    <xf numFmtId="4" fontId="9" fillId="0" borderId="0" xfId="0" applyNumberFormat="1" applyFont="1" applyAlignment="1"/>
    <xf numFmtId="4" fontId="8" fillId="0" borderId="0" xfId="0" applyNumberFormat="1" applyFont="1" applyAlignment="1"/>
    <xf numFmtId="4" fontId="7" fillId="0" borderId="2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9" fontId="12" fillId="0" borderId="0" xfId="0" applyNumberFormat="1" applyFont="1"/>
    <xf numFmtId="9" fontId="7" fillId="4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9" fillId="0" borderId="0" xfId="0" applyNumberFormat="1" applyFont="1" applyBorder="1" applyAlignment="1"/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5" fillId="0" borderId="1" xfId="5" applyNumberFormat="1" applyFont="1" applyBorder="1" applyAlignment="1">
      <alignment horizontal="center" vertical="center"/>
    </xf>
    <xf numFmtId="4" fontId="15" fillId="0" borderId="1" xfId="5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 wrapText="1"/>
    </xf>
    <xf numFmtId="4" fontId="26" fillId="4" borderId="1" xfId="8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30" fillId="4" borderId="1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4" fillId="7" borderId="1" xfId="7" applyFill="1" applyBorder="1" applyAlignment="1">
      <alignment horizontal="center" vertical="center" wrapText="1"/>
    </xf>
    <xf numFmtId="0" fontId="24" fillId="8" borderId="1" xfId="7" applyFill="1" applyBorder="1" applyAlignment="1">
      <alignment horizontal="center" vertical="center" wrapText="1"/>
    </xf>
    <xf numFmtId="0" fontId="31" fillId="7" borderId="1" xfId="7" applyFont="1" applyFill="1" applyBorder="1" applyAlignment="1">
      <alignment horizontal="center" vertical="center" wrapText="1"/>
    </xf>
    <xf numFmtId="0" fontId="31" fillId="8" borderId="1" xfId="7" applyFont="1" applyFill="1" applyBorder="1" applyAlignment="1">
      <alignment horizontal="center" vertical="center" wrapText="1"/>
    </xf>
    <xf numFmtId="0" fontId="24" fillId="0" borderId="0" xfId="7" applyFill="1"/>
    <xf numFmtId="0" fontId="24" fillId="0" borderId="0" xfId="7" applyFill="1" applyAlignment="1">
      <alignment horizontal="center"/>
    </xf>
    <xf numFmtId="0" fontId="31" fillId="9" borderId="1" xfId="7" applyFont="1" applyFill="1" applyBorder="1" applyAlignment="1">
      <alignment horizontal="center" vertical="center" wrapText="1"/>
    </xf>
    <xf numFmtId="0" fontId="31" fillId="5" borderId="1" xfId="7" applyFont="1" applyBorder="1" applyAlignment="1">
      <alignment horizontal="center" vertical="center" wrapText="1"/>
    </xf>
    <xf numFmtId="0" fontId="31" fillId="5" borderId="2" xfId="7" applyFont="1" applyBorder="1" applyAlignment="1">
      <alignment horizontal="center" vertical="center" wrapText="1"/>
    </xf>
    <xf numFmtId="0" fontId="0" fillId="0" borderId="0" xfId="0" applyFill="1"/>
    <xf numFmtId="0" fontId="7" fillId="0" borderId="1" xfId="1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Border="1" applyAlignment="1"/>
    <xf numFmtId="2" fontId="26" fillId="4" borderId="1" xfId="8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16" xfId="0" applyFont="1" applyFill="1" applyBorder="1" applyAlignment="1">
      <alignment horizontal="center" vertical="center" wrapText="1"/>
    </xf>
    <xf numFmtId="0" fontId="24" fillId="7" borderId="1" xfId="7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0" fontId="31" fillId="7" borderId="1" xfId="7" applyFont="1" applyFill="1" applyBorder="1" applyAlignment="1" applyProtection="1">
      <alignment horizontal="center" vertical="center" wrapText="1"/>
    </xf>
    <xf numFmtId="0" fontId="24" fillId="5" borderId="1" xfId="7" applyBorder="1" applyAlignment="1" applyProtection="1">
      <alignment horizontal="center" vertical="center" wrapText="1"/>
    </xf>
    <xf numFmtId="0" fontId="31" fillId="5" borderId="1" xfId="7" applyFont="1" applyBorder="1" applyAlignment="1" applyProtection="1">
      <alignment horizontal="center" vertical="center" wrapText="1"/>
    </xf>
    <xf numFmtId="0" fontId="24" fillId="5" borderId="1" xfId="7" applyBorder="1" applyAlignment="1" applyProtection="1">
      <alignment horizontal="center" vertical="center"/>
    </xf>
    <xf numFmtId="0" fontId="24" fillId="8" borderId="1" xfId="7" applyFill="1" applyBorder="1" applyAlignment="1" applyProtection="1">
      <alignment horizontal="center" vertical="center" wrapText="1"/>
    </xf>
    <xf numFmtId="0" fontId="31" fillId="8" borderId="1" xfId="7" applyFont="1" applyFill="1" applyBorder="1" applyAlignment="1" applyProtection="1">
      <alignment horizontal="center" vertical="center" wrapText="1"/>
    </xf>
    <xf numFmtId="0" fontId="24" fillId="5" borderId="2" xfId="7" applyBorder="1" applyAlignment="1" applyProtection="1">
      <alignment horizontal="center" vertical="center" wrapText="1"/>
    </xf>
    <xf numFmtId="0" fontId="31" fillId="9" borderId="1" xfId="7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9" fontId="7" fillId="0" borderId="1" xfId="3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14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/>
    </xf>
    <xf numFmtId="0" fontId="26" fillId="4" borderId="5" xfId="7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7" borderId="1" xfId="7" applyFont="1" applyFill="1" applyBorder="1" applyAlignment="1">
      <alignment horizontal="center" vertical="center" wrapText="1"/>
    </xf>
    <xf numFmtId="0" fontId="36" fillId="8" borderId="1" xfId="7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7" fillId="0" borderId="0" xfId="0" applyFont="1"/>
    <xf numFmtId="4" fontId="13" fillId="0" borderId="1" xfId="0" applyNumberFormat="1" applyFont="1" applyFill="1" applyBorder="1" applyAlignment="1">
      <alignment horizontal="center" vertical="center"/>
    </xf>
    <xf numFmtId="4" fontId="38" fillId="0" borderId="1" xfId="7" applyNumberFormat="1" applyFont="1" applyFill="1" applyBorder="1" applyAlignment="1">
      <alignment horizontal="center" vertical="center"/>
    </xf>
    <xf numFmtId="0" fontId="38" fillId="0" borderId="1" xfId="7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9" fillId="0" borderId="0" xfId="0" applyFont="1" applyFill="1" applyAlignment="1"/>
    <xf numFmtId="0" fontId="7" fillId="0" borderId="0" xfId="0" applyFont="1" applyAlignment="1"/>
    <xf numFmtId="165" fontId="5" fillId="0" borderId="1" xfId="0" applyNumberFormat="1" applyFont="1" applyBorder="1" applyAlignment="1">
      <alignment horizontal="center" vertical="center"/>
    </xf>
    <xf numFmtId="0" fontId="11" fillId="0" borderId="0" xfId="0" applyFont="1" applyFill="1"/>
    <xf numFmtId="0" fontId="9" fillId="0" borderId="0" xfId="0" applyFont="1" applyFill="1" applyBorder="1" applyAlignment="1"/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/>
    <xf numFmtId="165" fontId="5" fillId="0" borderId="0" xfId="0" applyNumberFormat="1" applyFont="1"/>
    <xf numFmtId="165" fontId="5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5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8" fillId="5" borderId="1" xfId="7" applyFont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2" fontId="5" fillId="4" borderId="1" xfId="5" applyNumberFormat="1" applyFont="1" applyFill="1" applyBorder="1" applyAlignment="1">
      <alignment horizontal="center" vertical="center" wrapText="1"/>
    </xf>
    <xf numFmtId="9" fontId="5" fillId="4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NumberFormat="1" applyFont="1" applyFill="1" applyBorder="1" applyAlignment="1">
      <alignment horizontal="center" vertical="center" wrapText="1"/>
    </xf>
    <xf numFmtId="2" fontId="5" fillId="4" borderId="2" xfId="5" applyNumberFormat="1" applyFont="1" applyFill="1" applyBorder="1" applyAlignment="1">
      <alignment horizontal="center" vertical="center" wrapText="1"/>
    </xf>
    <xf numFmtId="9" fontId="5" fillId="4" borderId="2" xfId="5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166" fontId="7" fillId="0" borderId="18" xfId="12" applyFont="1" applyBorder="1" applyAlignment="1">
      <alignment horizontal="center" vertical="center" wrapText="1"/>
    </xf>
    <xf numFmtId="166" fontId="5" fillId="10" borderId="18" xfId="12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7" fillId="0" borderId="2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6" fillId="5" borderId="1" xfId="7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5" fillId="0" borderId="1" xfId="6" applyNumberFormat="1" applyFont="1" applyBorder="1" applyAlignment="1">
      <alignment horizontal="center" vertical="center"/>
    </xf>
    <xf numFmtId="9" fontId="7" fillId="0" borderId="0" xfId="0" applyNumberFormat="1" applyFont="1" applyBorder="1" applyAlignment="1"/>
    <xf numFmtId="0" fontId="7" fillId="0" borderId="0" xfId="0" applyFont="1" applyFill="1" applyAlignment="1">
      <alignment horizontal="left"/>
    </xf>
    <xf numFmtId="2" fontId="15" fillId="4" borderId="1" xfId="0" applyNumberFormat="1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" fontId="13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1" xfId="8" applyFont="1" applyFill="1" applyBorder="1" applyAlignment="1">
      <alignment horizontal="center" vertical="center" wrapText="1"/>
    </xf>
    <xf numFmtId="4" fontId="30" fillId="4" borderId="1" xfId="8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3" fillId="0" borderId="11" xfId="3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3" fillId="0" borderId="11" xfId="0" applyFont="1" applyBorder="1" applyAlignment="1"/>
    <xf numFmtId="0" fontId="8" fillId="0" borderId="0" xfId="0" applyFont="1" applyAlignment="1">
      <alignment horizontal="left"/>
    </xf>
    <xf numFmtId="0" fontId="7" fillId="0" borderId="11" xfId="3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31" fillId="5" borderId="22" xfId="7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0" fillId="5" borderId="1" xfId="7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4" fillId="5" borderId="0" xfId="7" applyAlignment="1">
      <alignment horizontal="center"/>
    </xf>
    <xf numFmtId="44" fontId="5" fillId="0" borderId="4" xfId="5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/>
    <xf numFmtId="0" fontId="42" fillId="5" borderId="0" xfId="7" applyFont="1"/>
    <xf numFmtId="9" fontId="14" fillId="0" borderId="0" xfId="0" applyNumberFormat="1" applyFont="1"/>
    <xf numFmtId="4" fontId="14" fillId="0" borderId="0" xfId="0" applyNumberFormat="1" applyFont="1"/>
    <xf numFmtId="0" fontId="43" fillId="0" borderId="0" xfId="0" applyFont="1"/>
    <xf numFmtId="0" fontId="43" fillId="0" borderId="0" xfId="0" applyFont="1" applyFill="1"/>
    <xf numFmtId="9" fontId="43" fillId="0" borderId="0" xfId="0" applyNumberFormat="1" applyFont="1"/>
    <xf numFmtId="4" fontId="43" fillId="0" borderId="0" xfId="0" applyNumberFormat="1" applyFont="1"/>
    <xf numFmtId="0" fontId="43" fillId="0" borderId="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0" fontId="43" fillId="0" borderId="1" xfId="4" applyFont="1" applyFill="1" applyBorder="1" applyAlignment="1">
      <alignment horizontal="center" vertical="center" wrapText="1"/>
    </xf>
    <xf numFmtId="49" fontId="43" fillId="0" borderId="1" xfId="4" applyNumberFormat="1" applyFont="1" applyFill="1" applyBorder="1" applyAlignment="1">
      <alignment horizontal="center" vertical="center" wrapText="1"/>
    </xf>
    <xf numFmtId="0" fontId="43" fillId="0" borderId="1" xfId="3" applyFont="1" applyFill="1" applyBorder="1" applyAlignment="1">
      <alignment horizontal="center" vertical="center" wrapText="1"/>
    </xf>
    <xf numFmtId="0" fontId="45" fillId="5" borderId="1" xfId="7" applyFont="1" applyBorder="1" applyAlignment="1">
      <alignment horizontal="center" vertical="center" wrapText="1"/>
    </xf>
    <xf numFmtId="0" fontId="45" fillId="8" borderId="1" xfId="7" applyFont="1" applyFill="1" applyBorder="1" applyAlignment="1">
      <alignment horizontal="center" vertical="center" wrapText="1"/>
    </xf>
    <xf numFmtId="9" fontId="43" fillId="0" borderId="1" xfId="4" applyNumberFormat="1" applyFont="1" applyFill="1" applyBorder="1" applyAlignment="1">
      <alignment horizontal="center" vertical="center" wrapText="1"/>
    </xf>
    <xf numFmtId="4" fontId="43" fillId="0" borderId="1" xfId="4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2" fillId="5" borderId="1" xfId="7" applyFont="1" applyBorder="1" applyAlignment="1" applyProtection="1">
      <alignment horizontal="center" vertical="center" wrapText="1"/>
    </xf>
    <xf numFmtId="0" fontId="42" fillId="5" borderId="1" xfId="7" applyFont="1" applyBorder="1" applyAlignment="1">
      <alignment horizontal="center" vertical="center" wrapText="1"/>
    </xf>
    <xf numFmtId="0" fontId="45" fillId="8" borderId="1" xfId="7" applyFont="1" applyFill="1" applyBorder="1" applyAlignment="1" applyProtection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9" fontId="14" fillId="0" borderId="1" xfId="4" applyNumberFormat="1" applyFont="1" applyFill="1" applyBorder="1" applyAlignment="1">
      <alignment horizontal="center" vertical="center" wrapText="1"/>
    </xf>
    <xf numFmtId="4" fontId="14" fillId="0" borderId="1" xfId="4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9" fontId="14" fillId="0" borderId="1" xfId="2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5" fillId="4" borderId="1" xfId="8" applyFont="1" applyFill="1" applyBorder="1" applyAlignment="1">
      <alignment horizontal="center" vertical="center" wrapText="1"/>
    </xf>
    <xf numFmtId="4" fontId="15" fillId="4" borderId="1" xfId="8" applyNumberFormat="1" applyFont="1" applyFill="1" applyBorder="1" applyAlignment="1">
      <alignment horizontal="center" vertical="center" wrapText="1"/>
    </xf>
    <xf numFmtId="9" fontId="46" fillId="4" borderId="1" xfId="8" applyNumberFormat="1" applyFont="1" applyFill="1" applyBorder="1" applyAlignment="1">
      <alignment horizontal="center" vertical="center" wrapText="1"/>
    </xf>
    <xf numFmtId="0" fontId="46" fillId="4" borderId="1" xfId="8" applyFont="1" applyFill="1" applyBorder="1" applyAlignment="1">
      <alignment horizontal="center" vertical="center" wrapText="1"/>
    </xf>
    <xf numFmtId="0" fontId="15" fillId="4" borderId="1" xfId="8" applyNumberFormat="1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horizontal="left" vertical="center" wrapText="1"/>
    </xf>
    <xf numFmtId="0" fontId="47" fillId="0" borderId="1" xfId="2" applyFont="1" applyFill="1" applyBorder="1" applyAlignment="1">
      <alignment vertical="center" wrapText="1"/>
    </xf>
    <xf numFmtId="0" fontId="48" fillId="0" borderId="1" xfId="2" applyFont="1" applyFill="1" applyBorder="1" applyAlignment="1">
      <alignment horizontal="center" vertical="center" wrapText="1"/>
    </xf>
    <xf numFmtId="0" fontId="47" fillId="0" borderId="1" xfId="2" applyFont="1" applyFill="1" applyBorder="1" applyAlignment="1">
      <alignment horizontal="center" vertical="center" wrapText="1"/>
    </xf>
    <xf numFmtId="0" fontId="49" fillId="5" borderId="1" xfId="7" applyFont="1" applyBorder="1" applyAlignment="1">
      <alignment horizontal="center" vertical="center" wrapText="1"/>
    </xf>
    <xf numFmtId="0" fontId="50" fillId="8" borderId="1" xfId="7" applyFont="1" applyFill="1" applyBorder="1" applyAlignment="1">
      <alignment horizontal="center" vertical="center" wrapText="1"/>
    </xf>
    <xf numFmtId="4" fontId="48" fillId="0" borderId="1" xfId="2" applyNumberFormat="1" applyFont="1" applyFill="1" applyBorder="1" applyAlignment="1">
      <alignment horizontal="center" vertical="center" wrapText="1"/>
    </xf>
    <xf numFmtId="9" fontId="48" fillId="0" borderId="1" xfId="2" applyNumberFormat="1" applyFont="1" applyFill="1" applyBorder="1" applyAlignment="1">
      <alignment horizontal="center" vertical="center" wrapText="1"/>
    </xf>
    <xf numFmtId="0" fontId="47" fillId="0" borderId="0" xfId="0" applyFont="1"/>
    <xf numFmtId="0" fontId="14" fillId="0" borderId="0" xfId="0" applyFont="1" applyAlignment="1">
      <alignment horizontal="left"/>
    </xf>
    <xf numFmtId="0" fontId="15" fillId="4" borderId="1" xfId="8" applyFont="1" applyFill="1" applyBorder="1" applyAlignment="1">
      <alignment horizontal="left" vertical="center" wrapText="1"/>
    </xf>
    <xf numFmtId="0" fontId="40" fillId="4" borderId="11" xfId="0" applyFont="1" applyFill="1" applyBorder="1" applyAlignment="1">
      <alignment horizontal="left"/>
    </xf>
    <xf numFmtId="165" fontId="21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/>
    </xf>
    <xf numFmtId="0" fontId="52" fillId="4" borderId="0" xfId="0" applyFont="1" applyFill="1" applyAlignment="1">
      <alignment horizontal="left"/>
    </xf>
    <xf numFmtId="165" fontId="53" fillId="0" borderId="24" xfId="12" applyNumberFormat="1" applyFont="1" applyBorder="1" applyAlignment="1">
      <alignment horizontal="center" vertical="center" wrapText="1"/>
    </xf>
    <xf numFmtId="167" fontId="53" fillId="0" borderId="24" xfId="12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168" fontId="53" fillId="0" borderId="24" xfId="12" applyNumberFormat="1" applyFont="1" applyBorder="1" applyAlignment="1">
      <alignment horizontal="center" vertical="center"/>
    </xf>
    <xf numFmtId="167" fontId="53" fillId="0" borderId="24" xfId="12" applyNumberFormat="1" applyFont="1" applyBorder="1" applyAlignment="1">
      <alignment horizontal="center" vertical="center"/>
    </xf>
    <xf numFmtId="168" fontId="53" fillId="10" borderId="18" xfId="12" applyNumberFormat="1" applyFont="1" applyFill="1" applyBorder="1" applyAlignment="1">
      <alignment horizontal="center" vertical="center"/>
    </xf>
    <xf numFmtId="167" fontId="53" fillId="10" borderId="18" xfId="12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8" fontId="15" fillId="0" borderId="1" xfId="5" applyNumberFormat="1" applyFont="1" applyBorder="1" applyAlignment="1">
      <alignment horizontal="center" vertical="center"/>
    </xf>
    <xf numFmtId="8" fontId="15" fillId="2" borderId="2" xfId="5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Alignment="1"/>
    <xf numFmtId="0" fontId="0" fillId="0" borderId="1" xfId="0" applyBorder="1"/>
    <xf numFmtId="0" fontId="26" fillId="4" borderId="1" xfId="8" applyFont="1" applyFill="1" applyBorder="1"/>
    <xf numFmtId="0" fontId="37" fillId="0" borderId="1" xfId="0" applyFont="1" applyBorder="1"/>
    <xf numFmtId="0" fontId="8" fillId="0" borderId="7" xfId="0" applyFont="1" applyFill="1" applyBorder="1" applyAlignment="1">
      <alignment horizontal="center"/>
    </xf>
    <xf numFmtId="0" fontId="24" fillId="4" borderId="7" xfId="7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47" fillId="0" borderId="1" xfId="0" applyFont="1" applyBorder="1"/>
    <xf numFmtId="0" fontId="10" fillId="0" borderId="1" xfId="0" applyFont="1" applyBorder="1"/>
    <xf numFmtId="0" fontId="0" fillId="0" borderId="0" xfId="0" applyBorder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5" borderId="1" xfId="7" applyFont="1" applyBorder="1" applyAlignment="1" applyProtection="1">
      <alignment horizontal="center" vertical="center" wrapText="1"/>
    </xf>
    <xf numFmtId="4" fontId="5" fillId="4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6" fillId="5" borderId="1" xfId="7" applyFont="1" applyBorder="1" applyAlignment="1" applyProtection="1">
      <alignment horizontal="center" vertical="center"/>
    </xf>
    <xf numFmtId="0" fontId="26" fillId="5" borderId="2" xfId="7" applyFont="1" applyBorder="1" applyAlignment="1" applyProtection="1">
      <alignment horizontal="center" vertical="center"/>
    </xf>
    <xf numFmtId="0" fontId="39" fillId="0" borderId="0" xfId="0" applyFont="1" applyBorder="1" applyAlignment="1">
      <alignment horizontal="left" wrapText="1"/>
    </xf>
    <xf numFmtId="0" fontId="9" fillId="4" borderId="25" xfId="0" applyFont="1" applyFill="1" applyBorder="1" applyAlignment="1">
      <alignment horizontal="center" vertical="center" wrapText="1"/>
    </xf>
    <xf numFmtId="0" fontId="8" fillId="4" borderId="4" xfId="0" applyFont="1" applyFill="1" applyBorder="1"/>
    <xf numFmtId="0" fontId="8" fillId="4" borderId="26" xfId="0" applyFont="1" applyFill="1" applyBorder="1"/>
    <xf numFmtId="0" fontId="0" fillId="0" borderId="1" xfId="0" applyFill="1" applyBorder="1"/>
    <xf numFmtId="0" fontId="26" fillId="5" borderId="2" xfId="7" applyFont="1" applyBorder="1" applyAlignment="1" applyProtection="1">
      <alignment horizontal="center" vertical="center" wrapText="1"/>
    </xf>
    <xf numFmtId="0" fontId="28" fillId="0" borderId="1" xfId="0" applyFont="1" applyBorder="1"/>
    <xf numFmtId="0" fontId="23" fillId="0" borderId="0" xfId="0" applyFont="1" applyBorder="1" applyAlignment="1">
      <alignment wrapText="1"/>
    </xf>
    <xf numFmtId="0" fontId="1" fillId="0" borderId="1" xfId="0" applyFont="1" applyFill="1" applyBorder="1"/>
    <xf numFmtId="0" fontId="23" fillId="0" borderId="0" xfId="0" applyFont="1" applyBorder="1" applyAlignment="1">
      <alignment horizontal="left" vertical="center" wrapText="1"/>
    </xf>
    <xf numFmtId="0" fontId="29" fillId="4" borderId="1" xfId="9" applyFill="1" applyBorder="1"/>
    <xf numFmtId="0" fontId="8" fillId="0" borderId="0" xfId="0" applyFont="1" applyFill="1" applyBorder="1"/>
    <xf numFmtId="0" fontId="24" fillId="0" borderId="0" xfId="7" applyFill="1" applyBorder="1"/>
    <xf numFmtId="0" fontId="41" fillId="0" borderId="0" xfId="0" applyFont="1" applyFill="1" applyBorder="1"/>
    <xf numFmtId="0" fontId="8" fillId="0" borderId="0" xfId="0" applyFont="1" applyFill="1" applyBorder="1" applyAlignment="1">
      <alignment horizontal="left"/>
    </xf>
    <xf numFmtId="168" fontId="54" fillId="0" borderId="0" xfId="13" applyNumberFormat="1" applyFill="1" applyBorder="1" applyAlignment="1">
      <alignment horizontal="center" vertical="center" wrapText="1"/>
    </xf>
    <xf numFmtId="167" fontId="54" fillId="0" borderId="0" xfId="13" applyNumberForma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left" vertical="center" wrapText="1"/>
    </xf>
    <xf numFmtId="4" fontId="33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8" xfId="0" applyFont="1" applyFill="1" applyBorder="1"/>
    <xf numFmtId="0" fontId="9" fillId="0" borderId="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1" fillId="8" borderId="2" xfId="7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53" fillId="2" borderId="2" xfId="1" applyNumberFormat="1" applyFont="1" applyFill="1" applyBorder="1" applyAlignment="1">
      <alignment horizontal="center" vertical="center" wrapText="1"/>
    </xf>
    <xf numFmtId="9" fontId="55" fillId="0" borderId="6" xfId="0" applyNumberFormat="1" applyFont="1" applyBorder="1" applyAlignment="1">
      <alignment horizontal="center" vertical="center" wrapText="1"/>
    </xf>
    <xf numFmtId="9" fontId="55" fillId="0" borderId="5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4" fillId="5" borderId="2" xfId="7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3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" xfId="10" applyFont="1" applyFill="1" applyBorder="1" applyAlignment="1">
      <alignment horizontal="left" wrapText="1"/>
    </xf>
    <xf numFmtId="0" fontId="23" fillId="0" borderId="1" xfId="1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7" fillId="0" borderId="19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3" fillId="0" borderId="1" xfId="0" applyFont="1" applyFill="1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3" fillId="0" borderId="11" xfId="4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7" fillId="0" borderId="11" xfId="3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Alignment="1"/>
    <xf numFmtId="0" fontId="1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9" fillId="0" borderId="1" xfId="0" applyFont="1" applyBorder="1" applyAlignment="1">
      <alignment horizontal="left" wrapText="1"/>
    </xf>
    <xf numFmtId="0" fontId="39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</cellXfs>
  <cellStyles count="14">
    <cellStyle name="Dobry" xfId="7" builtinId="26"/>
    <cellStyle name="Dziesiętny" xfId="1" builtinId="3"/>
    <cellStyle name="Excel Built-in Neutral" xfId="13" xr:uid="{45CC3708-B097-4BBB-BF3A-CCF17B6E5959}"/>
    <cellStyle name="Excel Built-in Normal" xfId="12" xr:uid="{00000000-0005-0000-0000-000002000000}"/>
    <cellStyle name="Hiperłącze" xfId="9" builtinId="8"/>
    <cellStyle name="Neutralny" xfId="8" builtinId="28"/>
    <cellStyle name="Normalny" xfId="0" builtinId="0"/>
    <cellStyle name="Normalny 2" xfId="10" xr:uid="{00000000-0005-0000-0000-000006000000}"/>
    <cellStyle name="Normalny_1" xfId="2" xr:uid="{00000000-0005-0000-0000-000007000000}"/>
    <cellStyle name="Normalny_Arkusz1" xfId="3" xr:uid="{00000000-0005-0000-0000-000008000000}"/>
    <cellStyle name="Normalny_Arkusz1_1" xfId="4" xr:uid="{00000000-0005-0000-0000-000009000000}"/>
    <cellStyle name="Procentowy" xfId="6" builtinId="5"/>
    <cellStyle name="Walutowy" xfId="5" builtinId="4"/>
    <cellStyle name="Walutowy 2" xfId="11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opLeftCell="A4" zoomScaleNormal="100" workbookViewId="0">
      <selection activeCell="E4" sqref="E1:F1048576"/>
    </sheetView>
  </sheetViews>
  <sheetFormatPr defaultRowHeight="15"/>
  <cols>
    <col min="1" max="1" width="5.28515625" style="52" customWidth="1"/>
    <col min="2" max="2" width="36.7109375" customWidth="1"/>
    <col min="3" max="3" width="19.5703125" customWidth="1"/>
    <col min="4" max="4" width="10.5703125" style="207" customWidth="1"/>
    <col min="5" max="6" width="9.140625" style="90" hidden="1" customWidth="1"/>
    <col min="7" max="7" width="11.7109375" style="110" customWidth="1"/>
    <col min="8" max="8" width="7" style="129" customWidth="1"/>
    <col min="9" max="9" width="11.7109375" style="110" customWidth="1"/>
    <col min="10" max="10" width="13" customWidth="1"/>
    <col min="11" max="11" width="12.7109375" style="110" customWidth="1"/>
    <col min="12" max="12" width="17.85546875" customWidth="1"/>
    <col min="13" max="13" width="24.5703125" customWidth="1"/>
  </cols>
  <sheetData>
    <row r="1" spans="1:13">
      <c r="A1" s="45"/>
      <c r="B1" s="237" t="s">
        <v>199</v>
      </c>
      <c r="C1" s="7"/>
      <c r="D1" s="229"/>
      <c r="G1" s="108"/>
      <c r="H1" s="126"/>
      <c r="I1" s="108"/>
      <c r="J1" s="7"/>
      <c r="K1" s="479" t="s">
        <v>12</v>
      </c>
      <c r="L1" s="479"/>
    </row>
    <row r="2" spans="1:13">
      <c r="A2" s="45"/>
      <c r="B2" s="237" t="s">
        <v>200</v>
      </c>
      <c r="C2" s="7"/>
      <c r="D2" s="229"/>
      <c r="G2" s="108"/>
      <c r="H2" s="126"/>
      <c r="I2" s="108"/>
      <c r="J2" s="7"/>
      <c r="K2" s="108"/>
      <c r="L2" s="3" t="s">
        <v>234</v>
      </c>
    </row>
    <row r="3" spans="1:13">
      <c r="A3" s="45"/>
      <c r="B3" s="15" t="s">
        <v>7</v>
      </c>
      <c r="C3" s="15"/>
      <c r="D3" s="230"/>
      <c r="G3" s="125"/>
      <c r="H3" s="127"/>
      <c r="I3" s="125"/>
      <c r="J3" s="15"/>
      <c r="K3" s="108"/>
      <c r="L3" s="7"/>
    </row>
    <row r="4" spans="1:13" ht="25.5" customHeight="1">
      <c r="A4" s="486" t="s">
        <v>142</v>
      </c>
      <c r="B4" s="487"/>
      <c r="C4" s="487"/>
      <c r="D4" s="330"/>
      <c r="E4" s="351" t="s">
        <v>214</v>
      </c>
      <c r="F4" s="50" t="s">
        <v>215</v>
      </c>
      <c r="G4" s="330"/>
      <c r="H4" s="330"/>
      <c r="I4" s="330"/>
      <c r="J4" s="330"/>
      <c r="K4" s="330"/>
      <c r="L4" s="330"/>
    </row>
    <row r="5" spans="1:13" ht="76.5">
      <c r="A5" s="25" t="s">
        <v>37</v>
      </c>
      <c r="B5" s="73" t="s">
        <v>212</v>
      </c>
      <c r="C5" s="25" t="s">
        <v>38</v>
      </c>
      <c r="D5" s="73" t="s">
        <v>182</v>
      </c>
      <c r="E5" s="200" t="s">
        <v>187</v>
      </c>
      <c r="F5" s="201" t="s">
        <v>153</v>
      </c>
      <c r="G5" s="121" t="s">
        <v>198</v>
      </c>
      <c r="H5" s="234" t="s">
        <v>6</v>
      </c>
      <c r="I5" s="121" t="s">
        <v>197</v>
      </c>
      <c r="J5" s="73" t="s">
        <v>120</v>
      </c>
      <c r="K5" s="121" t="s">
        <v>121</v>
      </c>
      <c r="L5" s="25" t="s">
        <v>0</v>
      </c>
      <c r="M5" s="25" t="s">
        <v>233</v>
      </c>
    </row>
    <row r="6" spans="1:13" ht="21" customHeight="1">
      <c r="A6" s="58"/>
      <c r="B6" s="480" t="s">
        <v>18</v>
      </c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435"/>
    </row>
    <row r="7" spans="1:13" ht="29.45" customHeight="1">
      <c r="A7" s="22">
        <v>1</v>
      </c>
      <c r="B7" s="59" t="s">
        <v>77</v>
      </c>
      <c r="C7" s="60" t="s">
        <v>40</v>
      </c>
      <c r="D7" s="231">
        <f>SUM(E7:F7)</f>
        <v>1</v>
      </c>
      <c r="E7" s="214">
        <v>1</v>
      </c>
      <c r="F7" s="199"/>
      <c r="G7" s="106"/>
      <c r="H7" s="235"/>
      <c r="I7" s="233">
        <f>ROUND(G7*(1+H7),2)</f>
        <v>0</v>
      </c>
      <c r="J7" s="57">
        <f t="shared" ref="J7:J14" si="0">G7*D7</f>
        <v>0</v>
      </c>
      <c r="K7" s="57">
        <f>I7*D7</f>
        <v>0</v>
      </c>
      <c r="L7" s="61"/>
      <c r="M7" s="435"/>
    </row>
    <row r="8" spans="1:13" ht="29.45" customHeight="1">
      <c r="A8" s="22">
        <v>2</v>
      </c>
      <c r="B8" s="59" t="s">
        <v>78</v>
      </c>
      <c r="C8" s="60" t="s">
        <v>40</v>
      </c>
      <c r="D8" s="231">
        <f t="shared" ref="D8:D13" si="1">SUM(E8:F8)</f>
        <v>1</v>
      </c>
      <c r="E8" s="359">
        <v>1</v>
      </c>
      <c r="F8" s="199"/>
      <c r="G8" s="106"/>
      <c r="H8" s="235"/>
      <c r="I8" s="233">
        <f t="shared" ref="I8:I17" si="2">ROUND(G8*(1+H8),2)</f>
        <v>0</v>
      </c>
      <c r="J8" s="57">
        <f t="shared" si="0"/>
        <v>0</v>
      </c>
      <c r="K8" s="57">
        <f t="shared" ref="K8:K14" si="3">I8*D8</f>
        <v>0</v>
      </c>
      <c r="L8" s="61"/>
      <c r="M8" s="435"/>
    </row>
    <row r="9" spans="1:13" ht="31.15" customHeight="1">
      <c r="A9" s="22">
        <v>3</v>
      </c>
      <c r="B9" s="59" t="s">
        <v>79</v>
      </c>
      <c r="C9" s="60" t="s">
        <v>40</v>
      </c>
      <c r="D9" s="231">
        <f t="shared" si="1"/>
        <v>1</v>
      </c>
      <c r="E9" s="214">
        <v>1</v>
      </c>
      <c r="F9" s="199"/>
      <c r="G9" s="106"/>
      <c r="H9" s="235"/>
      <c r="I9" s="233">
        <f t="shared" si="2"/>
        <v>0</v>
      </c>
      <c r="J9" s="57">
        <f t="shared" si="0"/>
        <v>0</v>
      </c>
      <c r="K9" s="57">
        <f t="shared" si="3"/>
        <v>0</v>
      </c>
      <c r="L9" s="61"/>
      <c r="M9" s="435"/>
    </row>
    <row r="10" spans="1:13" ht="30.6" customHeight="1">
      <c r="A10" s="22">
        <v>4</v>
      </c>
      <c r="B10" s="59" t="s">
        <v>80</v>
      </c>
      <c r="C10" s="60" t="s">
        <v>40</v>
      </c>
      <c r="D10" s="231">
        <f t="shared" si="1"/>
        <v>1</v>
      </c>
      <c r="E10" s="214">
        <v>1</v>
      </c>
      <c r="F10" s="199"/>
      <c r="G10" s="106"/>
      <c r="H10" s="235"/>
      <c r="I10" s="233">
        <f t="shared" si="2"/>
        <v>0</v>
      </c>
      <c r="J10" s="57">
        <f t="shared" si="0"/>
        <v>0</v>
      </c>
      <c r="K10" s="57">
        <f t="shared" si="3"/>
        <v>0</v>
      </c>
      <c r="L10" s="61"/>
      <c r="M10" s="435"/>
    </row>
    <row r="11" spans="1:13" ht="31.15" customHeight="1">
      <c r="A11" s="22">
        <v>5</v>
      </c>
      <c r="B11" s="59" t="s">
        <v>81</v>
      </c>
      <c r="C11" s="60" t="s">
        <v>40</v>
      </c>
      <c r="D11" s="231">
        <f t="shared" si="1"/>
        <v>1</v>
      </c>
      <c r="E11" s="214">
        <v>1</v>
      </c>
      <c r="F11" s="199"/>
      <c r="G11" s="106"/>
      <c r="H11" s="235"/>
      <c r="I11" s="233">
        <f t="shared" si="2"/>
        <v>0</v>
      </c>
      <c r="J11" s="57">
        <f t="shared" si="0"/>
        <v>0</v>
      </c>
      <c r="K11" s="57">
        <f t="shared" si="3"/>
        <v>0</v>
      </c>
      <c r="L11" s="61"/>
      <c r="M11" s="435"/>
    </row>
    <row r="12" spans="1:13" ht="30" customHeight="1">
      <c r="A12" s="22">
        <v>6</v>
      </c>
      <c r="B12" s="59" t="s">
        <v>82</v>
      </c>
      <c r="C12" s="60" t="s">
        <v>40</v>
      </c>
      <c r="D12" s="231">
        <f t="shared" si="1"/>
        <v>1</v>
      </c>
      <c r="E12" s="214">
        <v>1</v>
      </c>
      <c r="F12" s="199"/>
      <c r="G12" s="106"/>
      <c r="H12" s="235"/>
      <c r="I12" s="233">
        <f t="shared" si="2"/>
        <v>0</v>
      </c>
      <c r="J12" s="57">
        <f t="shared" si="0"/>
        <v>0</v>
      </c>
      <c r="K12" s="57">
        <f t="shared" si="3"/>
        <v>0</v>
      </c>
      <c r="L12" s="61"/>
      <c r="M12" s="435"/>
    </row>
    <row r="13" spans="1:13" ht="30" customHeight="1">
      <c r="A13" s="22">
        <v>7</v>
      </c>
      <c r="B13" s="83" t="s">
        <v>83</v>
      </c>
      <c r="C13" s="84" t="s">
        <v>40</v>
      </c>
      <c r="D13" s="231">
        <f t="shared" si="1"/>
        <v>2</v>
      </c>
      <c r="E13" s="214">
        <v>2</v>
      </c>
      <c r="F13" s="199"/>
      <c r="G13" s="106"/>
      <c r="H13" s="235"/>
      <c r="I13" s="233">
        <f t="shared" si="2"/>
        <v>0</v>
      </c>
      <c r="J13" s="57">
        <f t="shared" si="0"/>
        <v>0</v>
      </c>
      <c r="K13" s="57">
        <f t="shared" si="3"/>
        <v>0</v>
      </c>
      <c r="L13" s="61"/>
      <c r="M13" s="435"/>
    </row>
    <row r="14" spans="1:13" ht="31.15" customHeight="1">
      <c r="A14" s="22">
        <v>8</v>
      </c>
      <c r="B14" s="85" t="s">
        <v>84</v>
      </c>
      <c r="C14" s="86" t="s">
        <v>40</v>
      </c>
      <c r="D14" s="231">
        <f>SUM(E14:F14)</f>
        <v>2</v>
      </c>
      <c r="E14" s="214">
        <v>2</v>
      </c>
      <c r="F14" s="199"/>
      <c r="G14" s="106"/>
      <c r="H14" s="235"/>
      <c r="I14" s="233">
        <f t="shared" si="2"/>
        <v>0</v>
      </c>
      <c r="J14" s="57">
        <f t="shared" si="0"/>
        <v>0</v>
      </c>
      <c r="K14" s="57">
        <f t="shared" si="3"/>
        <v>0</v>
      </c>
      <c r="L14" s="62"/>
      <c r="M14" s="435"/>
    </row>
    <row r="15" spans="1:13" ht="19.899999999999999" customHeight="1">
      <c r="A15" s="483" t="s">
        <v>17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5"/>
      <c r="M15" s="435"/>
    </row>
    <row r="16" spans="1:13" ht="120.75" customHeight="1">
      <c r="A16" s="63">
        <v>9</v>
      </c>
      <c r="B16" s="22" t="s">
        <v>25</v>
      </c>
      <c r="C16" s="22" t="s">
        <v>62</v>
      </c>
      <c r="D16" s="50">
        <f>SUM(E16:F16)</f>
        <v>1</v>
      </c>
      <c r="E16" s="214">
        <v>1</v>
      </c>
      <c r="F16" s="199"/>
      <c r="G16" s="106"/>
      <c r="H16" s="235"/>
      <c r="I16" s="233">
        <f t="shared" si="2"/>
        <v>0</v>
      </c>
      <c r="J16" s="57">
        <f>G16*D16</f>
        <v>0</v>
      </c>
      <c r="K16" s="57">
        <f>I16*D16</f>
        <v>0</v>
      </c>
      <c r="L16" s="63"/>
      <c r="M16" s="435"/>
    </row>
    <row r="17" spans="1:13" s="105" customFormat="1" ht="69.75" customHeight="1">
      <c r="A17" s="103">
        <v>10</v>
      </c>
      <c r="B17" s="104" t="s">
        <v>140</v>
      </c>
      <c r="C17" s="103" t="s">
        <v>43</v>
      </c>
      <c r="D17" s="50">
        <f>SUM(E17:F17)</f>
        <v>3</v>
      </c>
      <c r="E17" s="198"/>
      <c r="F17" s="221">
        <v>3</v>
      </c>
      <c r="G17" s="122"/>
      <c r="H17" s="139"/>
      <c r="I17" s="233">
        <f t="shared" si="2"/>
        <v>0</v>
      </c>
      <c r="J17" s="57">
        <f>G17*D17</f>
        <v>0</v>
      </c>
      <c r="K17" s="57">
        <f>I17*D17</f>
        <v>0</v>
      </c>
      <c r="L17" s="103"/>
      <c r="M17" s="436"/>
    </row>
    <row r="18" spans="1:13" ht="21.75" customHeight="1">
      <c r="A18" s="22"/>
      <c r="B18" s="50" t="s">
        <v>202</v>
      </c>
      <c r="C18" s="22"/>
      <c r="D18" s="22"/>
      <c r="E18" s="144"/>
      <c r="F18" s="144"/>
      <c r="G18" s="152"/>
      <c r="H18" s="236"/>
      <c r="I18" s="152"/>
      <c r="J18" s="153">
        <f>SUM(J7:J17)</f>
        <v>0</v>
      </c>
      <c r="K18" s="153">
        <f>SUM(K7:K17)</f>
        <v>0</v>
      </c>
      <c r="L18" s="22"/>
      <c r="M18" s="435"/>
    </row>
    <row r="19" spans="1:13">
      <c r="A19" s="51"/>
      <c r="B19" s="8"/>
      <c r="C19" s="9"/>
      <c r="D19" s="232"/>
      <c r="E19" s="91"/>
      <c r="F19" s="91"/>
      <c r="G19" s="124"/>
      <c r="H19" s="140"/>
      <c r="I19" s="124"/>
      <c r="J19" s="10"/>
      <c r="K19" s="123"/>
      <c r="L19" s="9"/>
    </row>
    <row r="20" spans="1:13" ht="57.75" customHeight="1">
      <c r="A20" s="476" t="s">
        <v>179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8"/>
    </row>
    <row r="21" spans="1:13">
      <c r="A21" s="45"/>
      <c r="B21" s="7"/>
      <c r="C21" s="7"/>
      <c r="D21" s="229"/>
      <c r="G21" s="108"/>
      <c r="H21" s="126"/>
      <c r="I21" s="108"/>
      <c r="J21" s="7"/>
      <c r="K21" s="108"/>
      <c r="L21" s="7"/>
    </row>
    <row r="22" spans="1:13">
      <c r="A22" s="45"/>
      <c r="B22" s="7" t="s">
        <v>235</v>
      </c>
      <c r="C22" s="7"/>
      <c r="D22" s="229"/>
      <c r="G22" s="108"/>
      <c r="H22" s="126"/>
      <c r="I22" s="474"/>
      <c r="J22" s="475"/>
      <c r="K22" s="475"/>
      <c r="L22" s="475"/>
    </row>
    <row r="23" spans="1:13">
      <c r="A23" s="45"/>
      <c r="B23" s="7" t="s">
        <v>236</v>
      </c>
      <c r="C23" s="7"/>
      <c r="D23" s="229"/>
      <c r="G23" s="108"/>
      <c r="H23" s="126"/>
      <c r="I23" s="108"/>
      <c r="J23" s="7"/>
      <c r="K23" s="108"/>
      <c r="L23" s="7"/>
    </row>
    <row r="24" spans="1:13">
      <c r="B24" t="s">
        <v>237</v>
      </c>
    </row>
    <row r="25" spans="1:13" ht="57" customHeight="1">
      <c r="I25" s="474" t="s">
        <v>201</v>
      </c>
      <c r="J25" s="475"/>
      <c r="K25" s="475"/>
      <c r="L25" s="475"/>
    </row>
    <row r="35" ht="71.25" customHeight="1"/>
    <row r="41" ht="48.75" customHeight="1"/>
    <row r="48" ht="31.5" customHeight="1"/>
    <row r="49" ht="39.75" customHeight="1"/>
    <row r="51" ht="24.75" customHeight="1"/>
    <row r="52" ht="30.75" customHeight="1"/>
    <row r="57" ht="22.5" customHeight="1"/>
    <row r="63" ht="41.25" customHeight="1"/>
    <row r="76" ht="18.75" customHeight="1"/>
  </sheetData>
  <mergeCells count="7">
    <mergeCell ref="I25:L25"/>
    <mergeCell ref="A20:M20"/>
    <mergeCell ref="K1:L1"/>
    <mergeCell ref="B6:L6"/>
    <mergeCell ref="A15:L15"/>
    <mergeCell ref="I22:L22"/>
    <mergeCell ref="A4:C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1"/>
  <sheetViews>
    <sheetView zoomScale="90" zoomScaleNormal="90" workbookViewId="0">
      <selection activeCell="F1" sqref="F1:F1048576"/>
    </sheetView>
  </sheetViews>
  <sheetFormatPr defaultRowHeight="15"/>
  <cols>
    <col min="1" max="1" width="4" customWidth="1"/>
    <col min="2" max="2" width="19.140625" customWidth="1"/>
    <col min="3" max="3" width="27.7109375" customWidth="1"/>
    <col min="4" max="4" width="15.5703125" customWidth="1"/>
    <col min="5" max="5" width="7.42578125" style="207" customWidth="1"/>
    <col min="6" max="6" width="15.85546875" style="90" hidden="1" customWidth="1"/>
    <col min="7" max="7" width="11.140625" style="212" customWidth="1"/>
    <col min="8" max="8" width="6.42578125" style="290" customWidth="1"/>
    <col min="9" max="9" width="12.28515625" style="120" customWidth="1"/>
    <col min="10" max="10" width="13" style="120" customWidth="1"/>
    <col min="11" max="11" width="13.140625" style="120" customWidth="1"/>
    <col min="12" max="12" width="19.5703125" customWidth="1"/>
    <col min="13" max="13" width="30.7109375" customWidth="1"/>
  </cols>
  <sheetData>
    <row r="1" spans="1:13">
      <c r="B1" s="237" t="s">
        <v>199</v>
      </c>
    </row>
    <row r="2" spans="1:13">
      <c r="B2" s="237" t="s">
        <v>200</v>
      </c>
      <c r="K2" s="120" t="s">
        <v>131</v>
      </c>
      <c r="L2" s="3" t="s">
        <v>234</v>
      </c>
    </row>
    <row r="3" spans="1:13" ht="14.25">
      <c r="A3" s="1"/>
      <c r="B3" s="1"/>
      <c r="C3" s="574" t="s">
        <v>19</v>
      </c>
      <c r="D3" s="574"/>
      <c r="E3" s="574"/>
      <c r="F3" s="574"/>
      <c r="G3" s="574"/>
      <c r="H3" s="574"/>
      <c r="I3" s="574"/>
      <c r="J3" s="574"/>
      <c r="K3" s="574"/>
      <c r="L3" s="574"/>
    </row>
    <row r="4" spans="1:13" ht="14.25">
      <c r="A4" s="341" t="s">
        <v>145</v>
      </c>
      <c r="B4" s="341"/>
      <c r="C4" s="341"/>
      <c r="D4" s="341"/>
      <c r="E4" s="341"/>
      <c r="F4" s="356" t="s">
        <v>215</v>
      </c>
      <c r="G4" s="341"/>
      <c r="H4" s="341"/>
      <c r="I4" s="420"/>
      <c r="J4" s="341"/>
      <c r="K4" s="341"/>
      <c r="L4" s="341"/>
    </row>
    <row r="5" spans="1:13" ht="69" customHeight="1">
      <c r="A5" s="40" t="s">
        <v>20</v>
      </c>
      <c r="B5" s="41" t="s">
        <v>52</v>
      </c>
      <c r="C5" s="42" t="s">
        <v>213</v>
      </c>
      <c r="D5" s="43" t="s">
        <v>53</v>
      </c>
      <c r="E5" s="73" t="s">
        <v>182</v>
      </c>
      <c r="F5" s="205" t="s">
        <v>153</v>
      </c>
      <c r="G5" s="42" t="s">
        <v>127</v>
      </c>
      <c r="H5" s="180" t="s">
        <v>6</v>
      </c>
      <c r="I5" s="183" t="s">
        <v>208</v>
      </c>
      <c r="J5" s="183" t="s">
        <v>122</v>
      </c>
      <c r="K5" s="183" t="s">
        <v>121</v>
      </c>
      <c r="L5" s="456" t="s">
        <v>2</v>
      </c>
      <c r="M5" s="25" t="s">
        <v>233</v>
      </c>
    </row>
    <row r="6" spans="1:13" ht="114.75" customHeight="1">
      <c r="A6" s="39">
        <v>1</v>
      </c>
      <c r="B6" s="39" t="s">
        <v>27</v>
      </c>
      <c r="C6" s="46" t="s">
        <v>238</v>
      </c>
      <c r="D6" s="47" t="s">
        <v>22</v>
      </c>
      <c r="E6" s="50">
        <f>SUM(F6)</f>
        <v>3</v>
      </c>
      <c r="F6" s="450">
        <v>3</v>
      </c>
      <c r="G6" s="291"/>
      <c r="H6" s="292"/>
      <c r="I6" s="451">
        <f>ROUND(G6*(1+H6),2)</f>
        <v>0</v>
      </c>
      <c r="J6" s="451">
        <f>G6*E6</f>
        <v>0</v>
      </c>
      <c r="K6" s="185">
        <f>I6*E6</f>
        <v>0</v>
      </c>
      <c r="L6" s="457"/>
      <c r="M6" s="435"/>
    </row>
    <row r="7" spans="1:13" ht="86.25" customHeight="1">
      <c r="A7" s="39">
        <v>2</v>
      </c>
      <c r="B7" s="44" t="s">
        <v>28</v>
      </c>
      <c r="C7" s="46" t="s">
        <v>239</v>
      </c>
      <c r="D7" s="47" t="s">
        <v>22</v>
      </c>
      <c r="E7" s="50">
        <f t="shared" ref="E7:E13" si="0">SUM(F7)</f>
        <v>3</v>
      </c>
      <c r="F7" s="450">
        <v>3</v>
      </c>
      <c r="G7" s="291"/>
      <c r="H7" s="292"/>
      <c r="I7" s="451">
        <f t="shared" ref="I7:I14" si="1">ROUND(G7*(1+H7),2)</f>
        <v>0</v>
      </c>
      <c r="J7" s="451">
        <f t="shared" ref="J7:J14" si="2">G7*E7</f>
        <v>0</v>
      </c>
      <c r="K7" s="185">
        <f t="shared" ref="K7:K14" si="3">I7*E7</f>
        <v>0</v>
      </c>
      <c r="L7" s="457"/>
      <c r="M7" s="435"/>
    </row>
    <row r="8" spans="1:13" ht="134.25" customHeight="1">
      <c r="A8" s="39">
        <v>3</v>
      </c>
      <c r="B8" s="208" t="s">
        <v>161</v>
      </c>
      <c r="C8" s="145" t="s">
        <v>240</v>
      </c>
      <c r="D8" s="146" t="s">
        <v>22</v>
      </c>
      <c r="E8" s="50">
        <f t="shared" si="0"/>
        <v>7</v>
      </c>
      <c r="F8" s="450">
        <v>7</v>
      </c>
      <c r="G8" s="293"/>
      <c r="H8" s="294"/>
      <c r="I8" s="451">
        <f t="shared" si="1"/>
        <v>0</v>
      </c>
      <c r="J8" s="451">
        <f t="shared" si="2"/>
        <v>0</v>
      </c>
      <c r="K8" s="185">
        <f t="shared" si="3"/>
        <v>0</v>
      </c>
      <c r="L8" s="457"/>
      <c r="M8" s="459"/>
    </row>
    <row r="9" spans="1:13" ht="47.25" customHeight="1">
      <c r="A9" s="39">
        <v>4</v>
      </c>
      <c r="B9" s="44" t="s">
        <v>29</v>
      </c>
      <c r="C9" s="46" t="s">
        <v>75</v>
      </c>
      <c r="D9" s="47" t="s">
        <v>23</v>
      </c>
      <c r="E9" s="50">
        <f t="shared" si="0"/>
        <v>3</v>
      </c>
      <c r="F9" s="450">
        <v>3</v>
      </c>
      <c r="G9" s="291"/>
      <c r="H9" s="292"/>
      <c r="I9" s="451">
        <f t="shared" si="1"/>
        <v>0</v>
      </c>
      <c r="J9" s="451">
        <f t="shared" si="2"/>
        <v>0</v>
      </c>
      <c r="K9" s="185">
        <f t="shared" si="3"/>
        <v>0</v>
      </c>
      <c r="L9" s="457"/>
      <c r="M9" s="435"/>
    </row>
    <row r="10" spans="1:13" ht="72.599999999999994" customHeight="1">
      <c r="A10" s="39">
        <v>5</v>
      </c>
      <c r="B10" s="44" t="s">
        <v>30</v>
      </c>
      <c r="C10" s="46" t="s">
        <v>21</v>
      </c>
      <c r="D10" s="47" t="s">
        <v>24</v>
      </c>
      <c r="E10" s="50">
        <f t="shared" si="0"/>
        <v>1</v>
      </c>
      <c r="F10" s="450">
        <v>1</v>
      </c>
      <c r="G10" s="291"/>
      <c r="H10" s="292"/>
      <c r="I10" s="451">
        <f t="shared" si="1"/>
        <v>0</v>
      </c>
      <c r="J10" s="451">
        <f t="shared" si="2"/>
        <v>0</v>
      </c>
      <c r="K10" s="185">
        <f t="shared" si="3"/>
        <v>0</v>
      </c>
      <c r="L10" s="457"/>
      <c r="M10" s="435"/>
    </row>
    <row r="11" spans="1:13" ht="60" customHeight="1">
      <c r="A11" s="39">
        <v>6</v>
      </c>
      <c r="B11" s="44" t="s">
        <v>31</v>
      </c>
      <c r="C11" s="46" t="s">
        <v>33</v>
      </c>
      <c r="D11" s="452" t="s">
        <v>32</v>
      </c>
      <c r="E11" s="50">
        <f t="shared" si="0"/>
        <v>1</v>
      </c>
      <c r="F11" s="453">
        <v>1</v>
      </c>
      <c r="G11" s="291"/>
      <c r="H11" s="292"/>
      <c r="I11" s="451">
        <f t="shared" si="1"/>
        <v>0</v>
      </c>
      <c r="J11" s="451">
        <f t="shared" si="2"/>
        <v>0</v>
      </c>
      <c r="K11" s="185">
        <f t="shared" si="3"/>
        <v>0</v>
      </c>
      <c r="L11" s="457"/>
      <c r="M11" s="435"/>
    </row>
    <row r="12" spans="1:13" ht="70.150000000000006" customHeight="1">
      <c r="A12" s="39">
        <v>7</v>
      </c>
      <c r="B12" s="42" t="s">
        <v>108</v>
      </c>
      <c r="C12" s="46" t="s">
        <v>107</v>
      </c>
      <c r="D12" s="46" t="s">
        <v>139</v>
      </c>
      <c r="E12" s="50">
        <f t="shared" si="0"/>
        <v>1</v>
      </c>
      <c r="F12" s="453">
        <v>1</v>
      </c>
      <c r="G12" s="291"/>
      <c r="H12" s="292"/>
      <c r="I12" s="451">
        <f t="shared" si="1"/>
        <v>0</v>
      </c>
      <c r="J12" s="451">
        <f t="shared" si="2"/>
        <v>0</v>
      </c>
      <c r="K12" s="185">
        <f t="shared" si="3"/>
        <v>0</v>
      </c>
      <c r="L12" s="457"/>
      <c r="M12" s="435"/>
    </row>
    <row r="13" spans="1:13" ht="72" customHeight="1">
      <c r="A13" s="156">
        <v>8</v>
      </c>
      <c r="B13" s="157" t="s">
        <v>110</v>
      </c>
      <c r="C13" s="158" t="s">
        <v>109</v>
      </c>
      <c r="D13" s="158" t="s">
        <v>111</v>
      </c>
      <c r="E13" s="50">
        <f t="shared" si="0"/>
        <v>1</v>
      </c>
      <c r="F13" s="454">
        <v>1</v>
      </c>
      <c r="G13" s="295"/>
      <c r="H13" s="296"/>
      <c r="I13" s="451">
        <f t="shared" si="1"/>
        <v>0</v>
      </c>
      <c r="J13" s="451">
        <f t="shared" si="2"/>
        <v>0</v>
      </c>
      <c r="K13" s="185">
        <f t="shared" si="3"/>
        <v>0</v>
      </c>
      <c r="L13" s="458"/>
      <c r="M13" s="435"/>
    </row>
    <row r="14" spans="1:13" ht="72" customHeight="1">
      <c r="A14" s="156">
        <v>9</v>
      </c>
      <c r="B14" s="157" t="s">
        <v>220</v>
      </c>
      <c r="C14" s="158" t="s">
        <v>221</v>
      </c>
      <c r="D14" s="158" t="s">
        <v>222</v>
      </c>
      <c r="E14" s="50">
        <v>1</v>
      </c>
      <c r="F14" s="454">
        <v>1</v>
      </c>
      <c r="G14" s="295"/>
      <c r="H14" s="296"/>
      <c r="I14" s="451">
        <f t="shared" si="1"/>
        <v>0</v>
      </c>
      <c r="J14" s="451">
        <f t="shared" si="2"/>
        <v>0</v>
      </c>
      <c r="K14" s="185">
        <f t="shared" si="3"/>
        <v>0</v>
      </c>
      <c r="L14" s="458"/>
      <c r="M14" s="435"/>
    </row>
    <row r="15" spans="1:13" s="267" customFormat="1" ht="25.15" customHeight="1">
      <c r="A15" s="286"/>
      <c r="B15" s="286" t="s">
        <v>202</v>
      </c>
      <c r="C15" s="274"/>
      <c r="D15" s="286"/>
      <c r="E15" s="287"/>
      <c r="F15" s="288"/>
      <c r="G15" s="286"/>
      <c r="H15" s="289"/>
      <c r="I15" s="273"/>
      <c r="J15" s="273">
        <f>SUM(J6:J14)</f>
        <v>0</v>
      </c>
      <c r="K15" s="273">
        <f>SUM(K6:K14)</f>
        <v>0</v>
      </c>
      <c r="L15" s="286"/>
    </row>
    <row r="16" spans="1:13" ht="30" customHeight="1">
      <c r="A16" s="575" t="s">
        <v>167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</row>
    <row r="17" spans="1:12">
      <c r="A17" s="7" t="s">
        <v>235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</row>
    <row r="18" spans="1:12">
      <c r="A18" s="7" t="s">
        <v>236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</row>
    <row r="19" spans="1:12">
      <c r="A19" t="s">
        <v>237</v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</row>
    <row r="20" spans="1:12">
      <c r="A20" s="7"/>
      <c r="B20" s="7"/>
      <c r="C20" s="7"/>
      <c r="D20" s="7"/>
      <c r="E20" s="229"/>
      <c r="G20" s="209"/>
      <c r="H20" s="297"/>
      <c r="I20" s="172"/>
      <c r="J20" s="172"/>
      <c r="K20" s="172"/>
      <c r="L20" s="7"/>
    </row>
    <row r="21" spans="1:12" ht="45" customHeight="1">
      <c r="A21" s="7"/>
      <c r="B21" s="7"/>
      <c r="C21" s="7"/>
      <c r="D21" s="7"/>
      <c r="E21" s="229"/>
      <c r="G21" s="209"/>
      <c r="H21" s="474" t="s">
        <v>201</v>
      </c>
      <c r="I21" s="474"/>
      <c r="J21" s="475"/>
      <c r="K21" s="475"/>
      <c r="L21" s="475"/>
    </row>
    <row r="22" spans="1:12" ht="37.5" customHeight="1">
      <c r="A22" s="7"/>
      <c r="B22" s="7"/>
      <c r="C22" s="7"/>
      <c r="D22" s="7"/>
      <c r="E22" s="229"/>
      <c r="G22" s="209"/>
      <c r="H22" s="297"/>
      <c r="I22" s="172"/>
      <c r="J22" s="172"/>
      <c r="K22" s="172"/>
      <c r="L22" s="7"/>
    </row>
    <row r="23" spans="1:12" ht="12.75">
      <c r="A23" s="7"/>
      <c r="B23" s="549"/>
      <c r="C23" s="549"/>
      <c r="D23" s="549"/>
      <c r="E23" s="549"/>
      <c r="F23" s="549"/>
      <c r="G23" s="549"/>
      <c r="H23" s="298"/>
      <c r="I23" s="118"/>
      <c r="J23" s="118"/>
      <c r="K23" s="172"/>
      <c r="L23" s="7"/>
    </row>
    <row r="24" spans="1:12">
      <c r="A24" s="7"/>
      <c r="B24" s="7"/>
      <c r="C24" s="7"/>
      <c r="D24" s="7"/>
      <c r="E24" s="229"/>
      <c r="G24" s="209"/>
      <c r="H24" s="297"/>
      <c r="I24" s="172"/>
      <c r="J24" s="172"/>
      <c r="K24" s="172"/>
      <c r="L24" s="7"/>
    </row>
    <row r="25" spans="1:12">
      <c r="A25" s="7"/>
      <c r="B25" s="7"/>
      <c r="C25" s="7"/>
      <c r="D25" s="7"/>
      <c r="E25" s="229"/>
      <c r="G25" s="209"/>
      <c r="H25" s="297"/>
      <c r="I25" s="172"/>
      <c r="J25" s="172"/>
      <c r="K25" s="172"/>
      <c r="L25" s="7"/>
    </row>
    <row r="26" spans="1:12" ht="12.75">
      <c r="A26" s="7"/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</row>
    <row r="27" spans="1:12">
      <c r="A27" s="7"/>
      <c r="B27" s="7"/>
      <c r="C27" s="7"/>
      <c r="D27" s="7"/>
      <c r="E27" s="229"/>
      <c r="G27" s="209"/>
      <c r="H27" s="297"/>
      <c r="I27" s="172"/>
      <c r="J27" s="172"/>
      <c r="K27" s="172"/>
      <c r="L27" s="7"/>
    </row>
    <row r="28" spans="1:12" ht="12.75">
      <c r="A28" s="7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</row>
    <row r="29" spans="1:12">
      <c r="A29" s="7"/>
      <c r="B29" s="7"/>
      <c r="C29" s="7"/>
      <c r="D29" s="7"/>
      <c r="E29" s="229"/>
      <c r="G29" s="209"/>
      <c r="H29" s="297"/>
      <c r="I29" s="172"/>
      <c r="J29" s="172"/>
      <c r="K29" s="172"/>
      <c r="L29" s="7"/>
    </row>
    <row r="30" spans="1:12">
      <c r="A30" s="7"/>
      <c r="B30" s="7"/>
      <c r="C30" s="7"/>
      <c r="D30" s="7"/>
      <c r="E30" s="229"/>
      <c r="G30" s="209"/>
      <c r="H30" s="297"/>
      <c r="I30" s="172"/>
      <c r="J30" s="172"/>
      <c r="K30" s="172"/>
      <c r="L30" s="7"/>
    </row>
    <row r="31" spans="1:12">
      <c r="A31" s="7"/>
      <c r="B31" s="7"/>
      <c r="C31" s="7"/>
      <c r="D31" s="7"/>
      <c r="E31" s="229"/>
      <c r="G31" s="209"/>
      <c r="H31" s="297"/>
      <c r="I31" s="172"/>
      <c r="J31" s="172"/>
      <c r="K31" s="172"/>
      <c r="L31" s="7"/>
    </row>
  </sheetData>
  <protectedRanges>
    <protectedRange sqref="F6:F14" name="Rozstęp2"/>
  </protectedRanges>
  <mergeCells count="6">
    <mergeCell ref="B28:L28"/>
    <mergeCell ref="C3:L3"/>
    <mergeCell ref="B26:L26"/>
    <mergeCell ref="B23:G23"/>
    <mergeCell ref="A16:L16"/>
    <mergeCell ref="H21:L21"/>
  </mergeCells>
  <phoneticPr fontId="6" type="noConversion"/>
  <pageMargins left="0.25" right="0.25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7"/>
  <sheetViews>
    <sheetView zoomScale="90" zoomScaleNormal="90" workbookViewId="0">
      <selection activeCell="F1" sqref="F1:F1048576"/>
    </sheetView>
  </sheetViews>
  <sheetFormatPr defaultRowHeight="15"/>
  <cols>
    <col min="1" max="1" width="5.5703125" customWidth="1"/>
    <col min="2" max="2" width="22.85546875" customWidth="1"/>
    <col min="3" max="3" width="36.42578125" customWidth="1"/>
    <col min="4" max="4" width="14.42578125" customWidth="1"/>
    <col min="5" max="5" width="10.28515625" style="207" customWidth="1"/>
    <col min="6" max="6" width="16.85546875" style="90" hidden="1" customWidth="1"/>
    <col min="7" max="7" width="14.85546875" style="308" customWidth="1"/>
    <col min="8" max="8" width="7.5703125" style="309" customWidth="1"/>
    <col min="9" max="9" width="15.42578125" style="304" customWidth="1"/>
    <col min="10" max="10" width="13" style="303" customWidth="1"/>
    <col min="11" max="11" width="12" style="303" customWidth="1"/>
    <col min="12" max="12" width="18.42578125" customWidth="1"/>
    <col min="13" max="13" width="30" customWidth="1"/>
  </cols>
  <sheetData>
    <row r="1" spans="1:13">
      <c r="B1" s="237" t="s">
        <v>199</v>
      </c>
    </row>
    <row r="2" spans="1:13">
      <c r="A2" s="7"/>
      <c r="B2" s="237" t="s">
        <v>200</v>
      </c>
      <c r="C2" s="7"/>
      <c r="D2" s="7"/>
      <c r="E2" s="229"/>
      <c r="G2" s="305"/>
      <c r="H2" s="306"/>
      <c r="I2" s="301"/>
      <c r="J2" s="302"/>
      <c r="K2" s="479" t="s">
        <v>50</v>
      </c>
      <c r="L2" s="479"/>
    </row>
    <row r="3" spans="1:13" ht="12.75">
      <c r="A3" s="7"/>
      <c r="B3" s="7"/>
      <c r="C3" s="479" t="s">
        <v>9</v>
      </c>
      <c r="D3" s="479"/>
      <c r="E3" s="479"/>
      <c r="F3" s="479"/>
      <c r="G3" s="479"/>
      <c r="H3" s="479"/>
      <c r="I3" s="479"/>
      <c r="J3" s="479"/>
      <c r="K3" s="479"/>
      <c r="L3" s="3" t="s">
        <v>234</v>
      </c>
    </row>
    <row r="4" spans="1:13" ht="18">
      <c r="A4" s="342" t="s">
        <v>148</v>
      </c>
      <c r="B4" s="342"/>
      <c r="C4" s="342"/>
      <c r="D4" s="342"/>
      <c r="E4" s="342"/>
      <c r="F4" s="358" t="s">
        <v>215</v>
      </c>
      <c r="G4" s="428"/>
      <c r="H4" s="342"/>
      <c r="I4" s="342"/>
      <c r="J4" s="342"/>
      <c r="K4" s="342"/>
      <c r="L4" s="342"/>
    </row>
    <row r="5" spans="1:13" ht="63.75">
      <c r="A5" s="23" t="s">
        <v>37</v>
      </c>
      <c r="B5" s="23" t="s">
        <v>47</v>
      </c>
      <c r="C5" s="344" t="s">
        <v>213</v>
      </c>
      <c r="D5" s="23" t="s">
        <v>38</v>
      </c>
      <c r="E5" s="73" t="s">
        <v>182</v>
      </c>
      <c r="F5" s="94" t="s">
        <v>155</v>
      </c>
      <c r="G5" s="74" t="s">
        <v>130</v>
      </c>
      <c r="H5" s="307" t="s">
        <v>6</v>
      </c>
      <c r="I5" s="74" t="s">
        <v>203</v>
      </c>
      <c r="J5" s="175" t="s">
        <v>122</v>
      </c>
      <c r="K5" s="175" t="s">
        <v>121</v>
      </c>
      <c r="L5" s="23" t="s">
        <v>2</v>
      </c>
      <c r="M5" s="25" t="s">
        <v>233</v>
      </c>
    </row>
    <row r="6" spans="1:13" ht="166.5" customHeight="1">
      <c r="A6" s="22">
        <v>1</v>
      </c>
      <c r="B6" s="77" t="s">
        <v>170</v>
      </c>
      <c r="C6" s="315" t="s">
        <v>133</v>
      </c>
      <c r="D6" s="34" t="s">
        <v>76</v>
      </c>
      <c r="E6" s="50">
        <f>F6</f>
        <v>5</v>
      </c>
      <c r="F6" s="450">
        <v>5</v>
      </c>
      <c r="G6" s="424"/>
      <c r="H6" s="425"/>
      <c r="I6" s="176">
        <f>ROUND(G6*(1+H6),2)</f>
        <v>0</v>
      </c>
      <c r="J6" s="176">
        <f>G6*E6</f>
        <v>0</v>
      </c>
      <c r="K6" s="177">
        <f>I6*E6</f>
        <v>0</v>
      </c>
      <c r="L6" s="24"/>
      <c r="M6" s="435"/>
    </row>
    <row r="7" spans="1:13" ht="48" customHeight="1">
      <c r="A7" s="22">
        <v>2</v>
      </c>
      <c r="B7" s="77" t="s">
        <v>171</v>
      </c>
      <c r="C7" s="4" t="s">
        <v>59</v>
      </c>
      <c r="D7" s="34" t="s">
        <v>132</v>
      </c>
      <c r="E7" s="50">
        <f t="shared" ref="E7:E10" si="0">F7</f>
        <v>5</v>
      </c>
      <c r="F7" s="450">
        <v>5</v>
      </c>
      <c r="G7" s="424"/>
      <c r="H7" s="425"/>
      <c r="I7" s="176">
        <f t="shared" ref="I7:I10" si="1">ROUND(G7*(1+H7),2)</f>
        <v>0</v>
      </c>
      <c r="J7" s="176">
        <f t="shared" ref="J7:J9" si="2">G7*E7</f>
        <v>0</v>
      </c>
      <c r="K7" s="177">
        <f t="shared" ref="K7:K10" si="3">I7*E7</f>
        <v>0</v>
      </c>
      <c r="L7" s="24"/>
      <c r="M7" s="435"/>
    </row>
    <row r="8" spans="1:13" ht="49.9" customHeight="1">
      <c r="A8" s="159">
        <v>3</v>
      </c>
      <c r="B8" s="160" t="s">
        <v>172</v>
      </c>
      <c r="C8" s="316" t="s">
        <v>151</v>
      </c>
      <c r="D8" s="316" t="s">
        <v>61</v>
      </c>
      <c r="E8" s="50">
        <f t="shared" si="0"/>
        <v>3</v>
      </c>
      <c r="F8" s="460">
        <v>3</v>
      </c>
      <c r="G8" s="426"/>
      <c r="H8" s="427"/>
      <c r="I8" s="176">
        <f t="shared" si="1"/>
        <v>0</v>
      </c>
      <c r="J8" s="176">
        <f>G8*E8</f>
        <v>0</v>
      </c>
      <c r="K8" s="177">
        <f t="shared" si="3"/>
        <v>0</v>
      </c>
      <c r="L8" s="161"/>
      <c r="M8" s="435"/>
    </row>
    <row r="9" spans="1:13" ht="71.25" customHeight="1">
      <c r="A9" s="225">
        <v>4</v>
      </c>
      <c r="B9" s="299" t="s">
        <v>217</v>
      </c>
      <c r="C9" s="316" t="s">
        <v>241</v>
      </c>
      <c r="D9" s="300" t="s">
        <v>209</v>
      </c>
      <c r="E9" s="50">
        <f t="shared" si="0"/>
        <v>2</v>
      </c>
      <c r="F9" s="460">
        <v>2</v>
      </c>
      <c r="G9" s="426"/>
      <c r="H9" s="427"/>
      <c r="I9" s="176">
        <f t="shared" si="1"/>
        <v>0</v>
      </c>
      <c r="J9" s="176">
        <f t="shared" si="2"/>
        <v>0</v>
      </c>
      <c r="K9" s="177">
        <f t="shared" si="3"/>
        <v>0</v>
      </c>
      <c r="L9" s="161"/>
      <c r="M9" s="435"/>
    </row>
    <row r="10" spans="1:13" ht="54.75" customHeight="1">
      <c r="A10" s="316">
        <v>5</v>
      </c>
      <c r="B10" s="299" t="s">
        <v>218</v>
      </c>
      <c r="C10" s="316" t="s">
        <v>219</v>
      </c>
      <c r="D10" s="300" t="s">
        <v>216</v>
      </c>
      <c r="E10" s="50">
        <f t="shared" si="0"/>
        <v>1</v>
      </c>
      <c r="F10" s="460">
        <v>1</v>
      </c>
      <c r="G10" s="426"/>
      <c r="H10" s="427"/>
      <c r="I10" s="176">
        <f t="shared" si="1"/>
        <v>0</v>
      </c>
      <c r="J10" s="176">
        <f t="shared" ref="J10" si="4">G10*E10</f>
        <v>0</v>
      </c>
      <c r="K10" s="177">
        <f t="shared" si="3"/>
        <v>0</v>
      </c>
      <c r="L10" s="161"/>
      <c r="M10" s="435"/>
    </row>
    <row r="11" spans="1:13" s="267" customFormat="1" ht="21.75" customHeight="1">
      <c r="A11" s="310"/>
      <c r="B11" s="287"/>
      <c r="C11" s="310" t="s">
        <v>202</v>
      </c>
      <c r="D11" s="310"/>
      <c r="E11" s="275"/>
      <c r="F11" s="311"/>
      <c r="G11" s="312"/>
      <c r="H11" s="313"/>
      <c r="I11" s="313"/>
      <c r="J11" s="314">
        <f>SUM(J6:J10)</f>
        <v>0</v>
      </c>
      <c r="K11" s="314">
        <f>SUM(K6:K10)</f>
        <v>0</v>
      </c>
      <c r="L11" s="310"/>
      <c r="M11" s="461"/>
    </row>
    <row r="12" spans="1:13" ht="42.75" customHeight="1">
      <c r="A12" s="576" t="s">
        <v>183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</row>
    <row r="13" spans="1:13" ht="14.25">
      <c r="A13" s="7" t="s">
        <v>235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</row>
    <row r="14" spans="1:13" ht="14.25">
      <c r="A14" s="7" t="s">
        <v>236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</row>
    <row r="15" spans="1:13" ht="14.25">
      <c r="A15" t="s">
        <v>237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</row>
    <row r="16" spans="1:13" ht="54.75" customHeight="1">
      <c r="A16" s="549"/>
      <c r="B16" s="549"/>
      <c r="C16" s="549"/>
      <c r="D16" s="549"/>
      <c r="E16" s="549"/>
      <c r="F16" s="549"/>
      <c r="G16" s="549"/>
      <c r="H16" s="474" t="s">
        <v>201</v>
      </c>
      <c r="I16" s="474"/>
      <c r="J16" s="475"/>
      <c r="K16" s="475"/>
      <c r="L16" s="475"/>
    </row>
    <row r="17" spans="1:10">
      <c r="A17" s="7"/>
      <c r="B17" s="7"/>
      <c r="C17" s="7"/>
      <c r="D17" s="7"/>
      <c r="E17" s="229"/>
      <c r="G17" s="305"/>
      <c r="H17" s="306"/>
      <c r="I17" s="301"/>
      <c r="J17" s="302"/>
    </row>
  </sheetData>
  <mergeCells count="5">
    <mergeCell ref="K2:L2"/>
    <mergeCell ref="C3:K3"/>
    <mergeCell ref="A16:G16"/>
    <mergeCell ref="A12:L12"/>
    <mergeCell ref="H16:L1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6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9"/>
  <sheetViews>
    <sheetView topLeftCell="A3" zoomScale="90" zoomScaleNormal="90" workbookViewId="0">
      <selection activeCell="F3" sqref="F1:F1048576"/>
    </sheetView>
  </sheetViews>
  <sheetFormatPr defaultRowHeight="15"/>
  <cols>
    <col min="1" max="1" width="5.7109375" customWidth="1"/>
    <col min="2" max="2" width="17.85546875" customWidth="1"/>
    <col min="3" max="3" width="29" customWidth="1"/>
    <col min="4" max="4" width="13.42578125" customWidth="1"/>
    <col min="5" max="5" width="8.5703125" style="207" customWidth="1"/>
    <col min="6" max="6" width="8.5703125" style="90" hidden="1" customWidth="1"/>
    <col min="7" max="7" width="12.5703125" style="212" customWidth="1"/>
    <col min="8" max="8" width="8.140625" style="290" customWidth="1"/>
    <col min="9" max="9" width="11" style="129" customWidth="1"/>
    <col min="10" max="10" width="13" style="120" customWidth="1"/>
    <col min="11" max="11" width="15.140625" style="120" customWidth="1"/>
    <col min="12" max="12" width="17.42578125" customWidth="1"/>
    <col min="13" max="13" width="26.28515625" customWidth="1"/>
  </cols>
  <sheetData>
    <row r="1" spans="1:22">
      <c r="A1" s="7"/>
      <c r="B1" s="237" t="s">
        <v>199</v>
      </c>
      <c r="C1" s="7"/>
      <c r="D1" s="7"/>
      <c r="E1" s="229"/>
      <c r="G1" s="209"/>
      <c r="H1" s="297"/>
      <c r="I1" s="126"/>
      <c r="J1" s="172"/>
      <c r="K1" s="172"/>
      <c r="L1" s="7"/>
    </row>
    <row r="2" spans="1:22">
      <c r="A2" s="7"/>
      <c r="B2" s="237" t="s">
        <v>200</v>
      </c>
      <c r="C2" s="7"/>
      <c r="D2" s="7"/>
      <c r="E2" s="229"/>
      <c r="G2" s="209"/>
      <c r="H2" s="297"/>
      <c r="I2" s="126"/>
      <c r="J2" s="172"/>
      <c r="K2" s="172"/>
      <c r="L2" s="7"/>
    </row>
    <row r="3" spans="1:22">
      <c r="A3" s="7"/>
      <c r="B3" s="7"/>
      <c r="C3" s="7"/>
      <c r="D3" s="7"/>
      <c r="E3" s="229"/>
      <c r="G3" s="209"/>
      <c r="H3" s="297"/>
      <c r="I3" s="126"/>
      <c r="J3" s="172"/>
      <c r="K3" s="171" t="s">
        <v>13</v>
      </c>
      <c r="L3" s="7"/>
    </row>
    <row r="4" spans="1:22">
      <c r="A4" s="7"/>
      <c r="B4" s="30" t="s">
        <v>14</v>
      </c>
      <c r="C4" s="17"/>
      <c r="D4" s="17"/>
      <c r="E4" s="272"/>
      <c r="F4" s="96"/>
      <c r="G4" s="210"/>
      <c r="H4" s="319"/>
      <c r="I4" s="142"/>
      <c r="J4" s="182"/>
      <c r="K4" s="3" t="s">
        <v>234</v>
      </c>
      <c r="L4" s="7"/>
    </row>
    <row r="5" spans="1:22" ht="57.75" customHeight="1">
      <c r="A5" s="7"/>
      <c r="B5" s="3" t="s">
        <v>146</v>
      </c>
      <c r="C5" s="7"/>
      <c r="D5" s="7"/>
      <c r="E5" s="229"/>
      <c r="F5" s="357" t="s">
        <v>214</v>
      </c>
      <c r="G5" s="209"/>
      <c r="H5" s="297"/>
      <c r="I5" s="126"/>
      <c r="J5" s="172"/>
      <c r="K5" s="172"/>
      <c r="L5" s="7"/>
    </row>
    <row r="6" spans="1:22" ht="76.5">
      <c r="A6" s="19" t="s">
        <v>15</v>
      </c>
      <c r="B6" s="19" t="s">
        <v>52</v>
      </c>
      <c r="C6" s="77" t="s">
        <v>213</v>
      </c>
      <c r="D6" s="19" t="s">
        <v>53</v>
      </c>
      <c r="E6" s="73" t="s">
        <v>182</v>
      </c>
      <c r="F6" s="205" t="s">
        <v>190</v>
      </c>
      <c r="G6" s="77" t="s">
        <v>129</v>
      </c>
      <c r="H6" s="188" t="s">
        <v>6</v>
      </c>
      <c r="I6" s="77" t="s">
        <v>210</v>
      </c>
      <c r="J6" s="189" t="s">
        <v>120</v>
      </c>
      <c r="K6" s="189" t="s">
        <v>121</v>
      </c>
      <c r="L6" s="19" t="s">
        <v>4</v>
      </c>
      <c r="M6" s="25" t="s">
        <v>233</v>
      </c>
    </row>
    <row r="7" spans="1:22" ht="139.5" customHeight="1">
      <c r="A7" s="38">
        <v>1</v>
      </c>
      <c r="B7" s="65" t="s">
        <v>87</v>
      </c>
      <c r="C7" s="36" t="s">
        <v>86</v>
      </c>
      <c r="D7" s="36" t="s">
        <v>34</v>
      </c>
      <c r="E7" s="317">
        <f>F7</f>
        <v>1</v>
      </c>
      <c r="F7" s="218">
        <v>1</v>
      </c>
      <c r="G7" s="429"/>
      <c r="H7" s="130"/>
      <c r="I7" s="318">
        <f>ROUND(G7*(1+H7),2)</f>
        <v>0</v>
      </c>
      <c r="J7" s="190">
        <f>G7*E7</f>
        <v>0</v>
      </c>
      <c r="K7" s="191">
        <f>I7*E7</f>
        <v>0</v>
      </c>
      <c r="L7" s="38"/>
      <c r="M7" s="435"/>
    </row>
    <row r="8" spans="1:22" ht="125.25" customHeight="1">
      <c r="A8" s="66">
        <v>2</v>
      </c>
      <c r="B8" s="149" t="s">
        <v>177</v>
      </c>
      <c r="C8" s="150" t="s">
        <v>178</v>
      </c>
      <c r="D8" s="150" t="s">
        <v>180</v>
      </c>
      <c r="E8" s="317">
        <f t="shared" ref="E8" si="0">F8</f>
        <v>3</v>
      </c>
      <c r="F8" s="223">
        <v>3</v>
      </c>
      <c r="G8" s="430"/>
      <c r="H8" s="131"/>
      <c r="I8" s="318">
        <f t="shared" ref="I8" si="1">ROUND(G8*(1+H8),2)</f>
        <v>0</v>
      </c>
      <c r="J8" s="190">
        <f t="shared" ref="J8" si="2">G8*E8</f>
        <v>0</v>
      </c>
      <c r="K8" s="191">
        <f t="shared" ref="K8" si="3">I8*E8</f>
        <v>0</v>
      </c>
      <c r="L8" s="67"/>
      <c r="M8" s="463"/>
      <c r="N8" s="151"/>
      <c r="O8" s="151"/>
      <c r="P8" s="151"/>
      <c r="Q8" s="151"/>
      <c r="R8" s="151"/>
      <c r="S8" s="151"/>
      <c r="T8" s="151"/>
      <c r="U8" s="151"/>
      <c r="V8" s="151"/>
    </row>
    <row r="9" spans="1:22" s="267" customFormat="1" ht="28.5" customHeight="1">
      <c r="A9" s="310"/>
      <c r="B9" s="310"/>
      <c r="C9" s="310" t="s">
        <v>202</v>
      </c>
      <c r="D9" s="310"/>
      <c r="E9" s="287"/>
      <c r="F9" s="311"/>
      <c r="G9" s="310"/>
      <c r="H9" s="259"/>
      <c r="I9" s="259"/>
      <c r="J9" s="260">
        <f>SUM(J7:J8)</f>
        <v>0</v>
      </c>
      <c r="K9" s="260">
        <f>SUM(K7:K8)</f>
        <v>0</v>
      </c>
      <c r="L9" s="310"/>
      <c r="M9" s="461"/>
    </row>
    <row r="10" spans="1:22" ht="25.5" customHeight="1">
      <c r="A10" s="554" t="s">
        <v>168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</row>
    <row r="11" spans="1:22">
      <c r="A11" s="7" t="s">
        <v>235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</row>
    <row r="12" spans="1:22">
      <c r="A12" s="7" t="s">
        <v>236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</row>
    <row r="13" spans="1:22">
      <c r="A13" t="s">
        <v>237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2">
      <c r="A14" s="7"/>
      <c r="B14" s="7"/>
      <c r="C14" s="7"/>
      <c r="D14" s="7"/>
      <c r="E14" s="229"/>
      <c r="G14" s="209"/>
      <c r="H14" s="297"/>
      <c r="I14" s="126"/>
      <c r="J14" s="172"/>
      <c r="K14" s="172"/>
      <c r="L14" s="7"/>
    </row>
    <row r="15" spans="1:22" ht="44.25" customHeight="1">
      <c r="A15" s="7"/>
      <c r="B15" s="549"/>
      <c r="C15" s="549"/>
      <c r="D15" s="549"/>
      <c r="E15" s="549"/>
      <c r="F15" s="549"/>
      <c r="G15" s="549"/>
      <c r="H15" s="474" t="s">
        <v>201</v>
      </c>
      <c r="I15" s="474"/>
      <c r="J15" s="475"/>
      <c r="K15" s="475"/>
      <c r="L15" s="475"/>
    </row>
    <row r="16" spans="1:22">
      <c r="A16" s="7"/>
      <c r="B16" s="7"/>
      <c r="C16" s="7"/>
      <c r="D16" s="7"/>
      <c r="E16" s="229"/>
      <c r="G16" s="209"/>
      <c r="H16" s="297"/>
      <c r="I16" s="126"/>
      <c r="J16" s="172"/>
      <c r="K16" s="172"/>
      <c r="L16" s="7"/>
    </row>
    <row r="17" spans="1:12" ht="12.75">
      <c r="A17" s="7"/>
      <c r="B17" s="549"/>
      <c r="C17" s="549"/>
      <c r="D17" s="549"/>
      <c r="E17" s="549"/>
      <c r="F17" s="549"/>
      <c r="G17" s="549"/>
      <c r="H17" s="298"/>
      <c r="I17" s="128"/>
      <c r="J17" s="118"/>
      <c r="K17" s="118"/>
      <c r="L17" s="11"/>
    </row>
    <row r="18" spans="1:12">
      <c r="B18" s="7"/>
      <c r="C18" s="7"/>
      <c r="D18" s="7"/>
      <c r="E18" s="229"/>
      <c r="G18" s="209"/>
      <c r="H18" s="297"/>
      <c r="I18" s="126"/>
      <c r="J18" s="172"/>
    </row>
    <row r="19" spans="1:12">
      <c r="B19" s="11"/>
      <c r="C19" s="11"/>
      <c r="D19" s="11"/>
      <c r="E19" s="238"/>
      <c r="F19" s="93"/>
      <c r="G19" s="226"/>
      <c r="H19" s="298"/>
      <c r="I19" s="128"/>
      <c r="J19" s="118"/>
    </row>
  </sheetData>
  <mergeCells count="4">
    <mergeCell ref="B17:G17"/>
    <mergeCell ref="B15:G15"/>
    <mergeCell ref="A10:L10"/>
    <mergeCell ref="H15:L15"/>
  </mergeCells>
  <phoneticPr fontId="6" type="noConversion"/>
  <pageMargins left="0.75" right="0.75" top="1" bottom="1" header="0.5" footer="0.5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0"/>
  <sheetViews>
    <sheetView zoomScaleNormal="100" workbookViewId="0">
      <selection activeCell="F1" sqref="F1:F1048576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style="207" customWidth="1"/>
    <col min="6" max="6" width="10.42578125" style="90" hidden="1" customWidth="1"/>
    <col min="7" max="7" width="13" customWidth="1"/>
    <col min="8" max="8" width="6.42578125" style="129" customWidth="1"/>
    <col min="9" max="9" width="12" style="129" customWidth="1"/>
    <col min="10" max="10" width="14.28515625" style="120" customWidth="1"/>
    <col min="11" max="11" width="14.42578125" style="120" customWidth="1"/>
    <col min="12" max="12" width="16.85546875" customWidth="1"/>
    <col min="13" max="13" width="25.7109375" customWidth="1"/>
  </cols>
  <sheetData>
    <row r="1" spans="1:13">
      <c r="A1" s="7"/>
      <c r="B1" s="237" t="s">
        <v>199</v>
      </c>
      <c r="C1" s="7"/>
      <c r="D1" s="7"/>
      <c r="E1" s="229"/>
      <c r="G1" s="7"/>
      <c r="H1" s="126"/>
      <c r="I1" s="126"/>
      <c r="J1" s="172"/>
      <c r="K1" s="172"/>
      <c r="L1" s="7"/>
    </row>
    <row r="2" spans="1:13">
      <c r="A2" s="7"/>
      <c r="B2" s="237" t="s">
        <v>200</v>
      </c>
      <c r="C2" s="7"/>
      <c r="D2" s="7"/>
      <c r="E2" s="229"/>
      <c r="G2" s="7"/>
      <c r="H2" s="126"/>
      <c r="I2" s="126"/>
      <c r="J2" s="172"/>
      <c r="K2" s="171" t="s">
        <v>13</v>
      </c>
      <c r="L2" s="7"/>
    </row>
    <row r="3" spans="1:13">
      <c r="A3" s="7"/>
      <c r="B3" s="30" t="s">
        <v>14</v>
      </c>
      <c r="C3" s="17"/>
      <c r="D3" s="17"/>
      <c r="E3" s="272"/>
      <c r="F3" s="96"/>
      <c r="G3" s="17"/>
      <c r="H3" s="142"/>
      <c r="I3" s="142"/>
      <c r="J3" s="182"/>
      <c r="K3" s="3" t="s">
        <v>234</v>
      </c>
      <c r="L3" s="7"/>
    </row>
    <row r="4" spans="1:13">
      <c r="A4" s="7"/>
      <c r="B4" s="7"/>
      <c r="C4" s="7"/>
      <c r="D4" s="7"/>
      <c r="E4" s="229"/>
      <c r="G4" s="7"/>
      <c r="H4" s="126"/>
      <c r="I4" s="126"/>
      <c r="J4" s="172"/>
      <c r="K4" s="172"/>
      <c r="L4" s="7"/>
    </row>
    <row r="5" spans="1:13" ht="15.75">
      <c r="A5" s="339" t="s">
        <v>147</v>
      </c>
      <c r="B5" s="339"/>
      <c r="C5" s="339"/>
      <c r="D5" s="339"/>
      <c r="E5" s="339"/>
      <c r="F5" s="354" t="s">
        <v>214</v>
      </c>
      <c r="G5" s="339"/>
      <c r="H5" s="339"/>
      <c r="I5" s="339"/>
      <c r="J5" s="339"/>
      <c r="K5" s="339"/>
      <c r="L5" s="339"/>
    </row>
    <row r="6" spans="1:13" ht="76.5">
      <c r="A6" s="44" t="s">
        <v>15</v>
      </c>
      <c r="B6" s="44" t="s">
        <v>52</v>
      </c>
      <c r="C6" s="42" t="s">
        <v>213</v>
      </c>
      <c r="D6" s="44" t="s">
        <v>53</v>
      </c>
      <c r="E6" s="73" t="s">
        <v>182</v>
      </c>
      <c r="F6" s="205" t="s">
        <v>190</v>
      </c>
      <c r="G6" s="42" t="s">
        <v>127</v>
      </c>
      <c r="H6" s="143" t="s">
        <v>6</v>
      </c>
      <c r="I6" s="42" t="s">
        <v>208</v>
      </c>
      <c r="J6" s="183" t="s">
        <v>122</v>
      </c>
      <c r="K6" s="183" t="s">
        <v>121</v>
      </c>
      <c r="L6" s="44" t="s">
        <v>4</v>
      </c>
      <c r="M6" s="25" t="s">
        <v>233</v>
      </c>
    </row>
    <row r="7" spans="1:13" ht="77.25" customHeight="1">
      <c r="A7" s="68">
        <v>1</v>
      </c>
      <c r="B7" s="65" t="s">
        <v>104</v>
      </c>
      <c r="C7" s="35" t="s">
        <v>105</v>
      </c>
      <c r="D7" s="53" t="s">
        <v>106</v>
      </c>
      <c r="E7" s="317">
        <f>F7</f>
        <v>1</v>
      </c>
      <c r="F7" s="218">
        <v>1</v>
      </c>
      <c r="G7" s="321"/>
      <c r="H7" s="322"/>
      <c r="I7" s="321">
        <f>ROUND(G7*(1+H7),2)</f>
        <v>0</v>
      </c>
      <c r="J7" s="192">
        <f>G7*E7</f>
        <v>0</v>
      </c>
      <c r="K7" s="193">
        <f>I7*E7</f>
        <v>0</v>
      </c>
      <c r="L7" s="53"/>
      <c r="M7" s="435"/>
    </row>
    <row r="8" spans="1:13" ht="105" customHeight="1">
      <c r="A8" s="47">
        <v>2</v>
      </c>
      <c r="B8" s="65" t="s">
        <v>231</v>
      </c>
      <c r="C8" s="35" t="s">
        <v>69</v>
      </c>
      <c r="D8" s="53" t="s">
        <v>232</v>
      </c>
      <c r="E8" s="317">
        <f>F8</f>
        <v>2</v>
      </c>
      <c r="F8" s="218">
        <v>2</v>
      </c>
      <c r="G8" s="321"/>
      <c r="H8" s="322"/>
      <c r="I8" s="321">
        <f>ROUND(G8*(1+H8),2)</f>
        <v>0</v>
      </c>
      <c r="J8" s="192">
        <f>G8*E8</f>
        <v>0</v>
      </c>
      <c r="K8" s="193">
        <f>I8*E8</f>
        <v>0</v>
      </c>
      <c r="L8" s="53"/>
      <c r="M8" s="435"/>
    </row>
    <row r="9" spans="1:13" s="325" customFormat="1" ht="27.75" customHeight="1">
      <c r="A9" s="286"/>
      <c r="B9" s="286" t="s">
        <v>202</v>
      </c>
      <c r="C9" s="286"/>
      <c r="D9" s="286"/>
      <c r="E9" s="287"/>
      <c r="F9" s="311"/>
      <c r="G9" s="286"/>
      <c r="H9" s="289"/>
      <c r="I9" s="324"/>
      <c r="J9" s="323">
        <f>SUM(J7:J8)</f>
        <v>0</v>
      </c>
      <c r="K9" s="323">
        <f>SUM(K7:K8)</f>
        <v>0</v>
      </c>
      <c r="L9" s="286"/>
    </row>
    <row r="10" spans="1:13" ht="25.5" customHeight="1">
      <c r="A10" s="577" t="s">
        <v>169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</row>
    <row r="11" spans="1:13" ht="14.25">
      <c r="A11" s="7" t="s">
        <v>235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1:13" ht="14.25">
      <c r="A12" s="7" t="s">
        <v>236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</row>
    <row r="13" spans="1:13" ht="14.25">
      <c r="A13" t="s">
        <v>237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1:13" ht="45.75" customHeight="1">
      <c r="A14" s="7"/>
      <c r="B14" s="7"/>
      <c r="C14" s="7"/>
      <c r="D14" s="7"/>
      <c r="E14" s="229"/>
      <c r="G14" s="7"/>
      <c r="H14" s="474" t="s">
        <v>201</v>
      </c>
      <c r="I14" s="474"/>
      <c r="J14" s="475"/>
      <c r="K14" s="475"/>
      <c r="L14" s="475"/>
    </row>
    <row r="15" spans="1:13">
      <c r="A15" s="7"/>
      <c r="B15" s="7"/>
      <c r="C15" s="7"/>
      <c r="D15" s="7"/>
      <c r="E15" s="229"/>
      <c r="G15" s="7"/>
      <c r="H15" s="126"/>
      <c r="I15" s="126"/>
      <c r="J15" s="172"/>
      <c r="K15" s="172"/>
      <c r="L15" s="7"/>
    </row>
    <row r="16" spans="1:13" ht="12.75">
      <c r="A16" s="7"/>
      <c r="B16" s="549"/>
      <c r="C16" s="549"/>
      <c r="D16" s="549"/>
      <c r="E16" s="549"/>
      <c r="F16" s="549"/>
      <c r="G16" s="549"/>
      <c r="H16" s="128"/>
      <c r="I16" s="128"/>
      <c r="J16" s="118"/>
      <c r="K16" s="172"/>
      <c r="L16" s="7"/>
    </row>
    <row r="17" spans="1:12">
      <c r="A17" s="7"/>
      <c r="B17" s="7"/>
      <c r="C17" s="7"/>
      <c r="D17" s="7"/>
      <c r="E17" s="229"/>
      <c r="G17" s="7"/>
      <c r="H17" s="126"/>
      <c r="I17" s="126"/>
      <c r="J17" s="172"/>
      <c r="K17" s="172"/>
      <c r="L17" s="7"/>
    </row>
    <row r="18" spans="1:12" ht="12.75">
      <c r="A18" s="7"/>
      <c r="B18" s="549"/>
      <c r="C18" s="549"/>
      <c r="D18" s="549"/>
      <c r="E18" s="549"/>
      <c r="F18" s="549"/>
      <c r="G18" s="549"/>
      <c r="H18" s="128"/>
      <c r="I18" s="128"/>
      <c r="J18" s="118"/>
      <c r="K18" s="118"/>
      <c r="L18" s="37"/>
    </row>
    <row r="19" spans="1:12">
      <c r="B19" s="7"/>
      <c r="C19" s="7"/>
      <c r="D19" s="7"/>
      <c r="E19" s="229"/>
      <c r="G19" s="7"/>
      <c r="H19" s="126"/>
      <c r="I19" s="126"/>
      <c r="J19" s="172"/>
    </row>
    <row r="20" spans="1:12">
      <c r="B20" s="37"/>
      <c r="C20" s="37"/>
      <c r="D20" s="37"/>
      <c r="E20" s="238"/>
      <c r="F20" s="93"/>
      <c r="G20" s="37"/>
      <c r="H20" s="128"/>
      <c r="I20" s="128"/>
      <c r="J20" s="118"/>
    </row>
  </sheetData>
  <mergeCells count="4">
    <mergeCell ref="B18:G18"/>
    <mergeCell ref="B16:G16"/>
    <mergeCell ref="H14:L14"/>
    <mergeCell ref="A10:L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0"/>
  <sheetViews>
    <sheetView zoomScaleNormal="100" workbookViewId="0">
      <selection activeCell="A5" sqref="A5"/>
    </sheetView>
  </sheetViews>
  <sheetFormatPr defaultRowHeight="15"/>
  <cols>
    <col min="1" max="1" width="4.85546875" customWidth="1"/>
    <col min="2" max="2" width="26.28515625" customWidth="1"/>
    <col min="3" max="3" width="25" customWidth="1"/>
    <col min="4" max="4" width="11.7109375" customWidth="1"/>
    <col min="5" max="5" width="10.42578125" style="207" customWidth="1"/>
    <col min="6" max="6" width="10.42578125" style="90" hidden="1" customWidth="1"/>
    <col min="7" max="7" width="12.28515625" style="212" customWidth="1"/>
    <col min="8" max="8" width="7.28515625" style="212" customWidth="1"/>
    <col min="9" max="9" width="10.5703125" style="212" customWidth="1"/>
    <col min="10" max="10" width="11.85546875" style="212" customWidth="1"/>
    <col min="11" max="11" width="11.28515625" style="212" customWidth="1"/>
    <col min="12" max="12" width="16.85546875" style="212" customWidth="1"/>
    <col min="13" max="13" width="28.28515625" customWidth="1"/>
  </cols>
  <sheetData>
    <row r="1" spans="1:13">
      <c r="A1" s="7"/>
      <c r="B1" s="237" t="s">
        <v>199</v>
      </c>
      <c r="C1" s="7"/>
      <c r="D1" s="7"/>
      <c r="E1" s="229"/>
      <c r="G1" s="209"/>
      <c r="H1" s="209"/>
      <c r="I1" s="209"/>
      <c r="J1" s="209"/>
      <c r="K1" s="209"/>
      <c r="L1" s="209"/>
    </row>
    <row r="2" spans="1:13">
      <c r="A2" s="7"/>
      <c r="B2" s="237" t="s">
        <v>200</v>
      </c>
      <c r="C2" s="7"/>
      <c r="D2" s="7"/>
      <c r="E2" s="229"/>
      <c r="G2" s="209"/>
      <c r="H2" s="209"/>
      <c r="I2" s="209"/>
      <c r="J2" s="209"/>
      <c r="K2" s="3" t="s">
        <v>13</v>
      </c>
      <c r="L2" s="209"/>
    </row>
    <row r="3" spans="1:13">
      <c r="A3" s="7"/>
      <c r="B3" s="30" t="s">
        <v>14</v>
      </c>
      <c r="C3" s="17"/>
      <c r="D3" s="17"/>
      <c r="E3" s="272"/>
      <c r="F3" s="96"/>
      <c r="G3" s="210"/>
      <c r="H3" s="210"/>
      <c r="I3" s="210"/>
      <c r="J3" s="210"/>
      <c r="K3" s="3" t="s">
        <v>234</v>
      </c>
      <c r="L3" s="209"/>
    </row>
    <row r="4" spans="1:13">
      <c r="A4" s="7"/>
      <c r="B4" s="7"/>
      <c r="C4" s="7"/>
      <c r="D4" s="7"/>
      <c r="E4" s="229"/>
      <c r="G4" s="209"/>
      <c r="H4" s="209"/>
      <c r="I4" s="209"/>
      <c r="J4" s="209"/>
      <c r="K4" s="209"/>
      <c r="L4" s="209"/>
    </row>
    <row r="5" spans="1:13" ht="34.5" customHeight="1">
      <c r="A5" s="339" t="s">
        <v>174</v>
      </c>
      <c r="B5" s="339"/>
      <c r="C5" s="339"/>
      <c r="D5" s="339"/>
      <c r="E5" s="339"/>
      <c r="F5" s="354" t="s">
        <v>214</v>
      </c>
      <c r="G5" s="412"/>
      <c r="H5" s="339"/>
      <c r="I5" s="339"/>
      <c r="J5" s="339"/>
      <c r="K5" s="339"/>
      <c r="L5" s="339"/>
    </row>
    <row r="6" spans="1:13" ht="63.75">
      <c r="A6" s="44" t="s">
        <v>15</v>
      </c>
      <c r="B6" s="44" t="s">
        <v>52</v>
      </c>
      <c r="C6" s="42" t="s">
        <v>213</v>
      </c>
      <c r="D6" s="44" t="s">
        <v>53</v>
      </c>
      <c r="E6" s="73" t="s">
        <v>182</v>
      </c>
      <c r="F6" s="205" t="s">
        <v>188</v>
      </c>
      <c r="G6" s="42" t="s">
        <v>127</v>
      </c>
      <c r="H6" s="42" t="s">
        <v>6</v>
      </c>
      <c r="I6" s="42" t="s">
        <v>208</v>
      </c>
      <c r="J6" s="42" t="s">
        <v>122</v>
      </c>
      <c r="K6" s="42" t="s">
        <v>121</v>
      </c>
      <c r="L6" s="42" t="s">
        <v>4</v>
      </c>
      <c r="M6" s="25" t="s">
        <v>233</v>
      </c>
    </row>
    <row r="7" spans="1:13" s="102" customFormat="1" ht="60.75" customHeight="1">
      <c r="A7" s="103">
        <v>1</v>
      </c>
      <c r="B7" s="196" t="s">
        <v>173</v>
      </c>
      <c r="C7" s="148" t="s">
        <v>196</v>
      </c>
      <c r="D7" s="103" t="s">
        <v>156</v>
      </c>
      <c r="E7" s="326">
        <f>F7</f>
        <v>1</v>
      </c>
      <c r="F7" s="219">
        <v>1</v>
      </c>
      <c r="G7" s="211"/>
      <c r="H7" s="139"/>
      <c r="I7" s="194">
        <f>ROUND(G7*(1+H7),2)</f>
        <v>0</v>
      </c>
      <c r="J7" s="327">
        <f>G7*E7</f>
        <v>0</v>
      </c>
      <c r="K7" s="327">
        <f>I7*E7</f>
        <v>0</v>
      </c>
      <c r="L7" s="103"/>
      <c r="M7" s="465"/>
    </row>
    <row r="8" spans="1:13">
      <c r="A8" s="7"/>
      <c r="B8" s="54"/>
      <c r="C8" s="87"/>
      <c r="D8" s="87"/>
      <c r="E8" s="320"/>
      <c r="F8" s="93"/>
      <c r="G8" s="87"/>
      <c r="H8" s="87"/>
      <c r="I8" s="87"/>
      <c r="J8" s="87"/>
      <c r="K8" s="209"/>
      <c r="L8" s="209"/>
    </row>
    <row r="9" spans="1:13" ht="47.25" customHeight="1">
      <c r="A9" s="579" t="s">
        <v>160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</row>
    <row r="10" spans="1:13" ht="26.25" customHeight="1">
      <c r="A10" s="577" t="s">
        <v>169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</row>
    <row r="11" spans="1:13" ht="14.25">
      <c r="A11" s="7" t="s">
        <v>235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1:13" ht="14.25">
      <c r="A12" s="7" t="s">
        <v>236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</row>
    <row r="13" spans="1:13" ht="14.25">
      <c r="A13" t="s">
        <v>237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1:13" s="101" customFormat="1" ht="50.25" customHeight="1">
      <c r="A14" s="7"/>
      <c r="B14" s="7"/>
      <c r="C14" s="7"/>
      <c r="D14" s="7"/>
      <c r="E14" s="229"/>
      <c r="F14" s="90"/>
      <c r="G14" s="474" t="s">
        <v>201</v>
      </c>
      <c r="H14" s="474"/>
      <c r="I14" s="475"/>
      <c r="J14" s="475"/>
      <c r="K14" s="475"/>
      <c r="L14" s="209"/>
    </row>
    <row r="15" spans="1:13" s="101" customFormat="1">
      <c r="A15" s="7"/>
      <c r="B15" s="7"/>
      <c r="C15" s="7"/>
      <c r="D15" s="7"/>
      <c r="E15" s="229"/>
      <c r="F15" s="90"/>
      <c r="G15" s="209"/>
      <c r="H15" s="209"/>
      <c r="I15" s="209"/>
      <c r="J15" s="209"/>
      <c r="K15" s="209"/>
      <c r="L15" s="209"/>
    </row>
    <row r="16" spans="1:13" s="101" customFormat="1" ht="12.75">
      <c r="A16" s="7"/>
      <c r="B16" s="549"/>
      <c r="C16" s="549"/>
      <c r="D16" s="549"/>
      <c r="E16" s="549"/>
      <c r="F16" s="549"/>
      <c r="G16" s="549"/>
      <c r="H16" s="197"/>
      <c r="I16" s="226"/>
      <c r="J16" s="197"/>
      <c r="K16" s="209"/>
      <c r="L16" s="209"/>
    </row>
    <row r="17" spans="1:12" s="101" customFormat="1">
      <c r="A17" s="7"/>
      <c r="B17" s="7"/>
      <c r="C17" s="7"/>
      <c r="D17" s="7"/>
      <c r="E17" s="229"/>
      <c r="F17" s="90"/>
      <c r="G17" s="209"/>
      <c r="H17" s="209"/>
      <c r="I17" s="209"/>
      <c r="J17" s="209"/>
      <c r="K17" s="209"/>
      <c r="L17" s="209"/>
    </row>
    <row r="18" spans="1:12" s="101" customFormat="1" ht="12.75">
      <c r="A18" s="7"/>
      <c r="B18" s="549"/>
      <c r="C18" s="549"/>
      <c r="D18" s="549"/>
      <c r="E18" s="549"/>
      <c r="F18" s="549"/>
      <c r="G18" s="549"/>
      <c r="H18" s="197"/>
      <c r="I18" s="226"/>
      <c r="J18" s="197"/>
      <c r="K18" s="197"/>
      <c r="L18" s="197"/>
    </row>
    <row r="19" spans="1:12" s="101" customFormat="1">
      <c r="A19"/>
      <c r="B19" s="7"/>
      <c r="C19" s="7"/>
      <c r="D19" s="7"/>
      <c r="E19" s="229"/>
      <c r="F19" s="90"/>
      <c r="G19" s="209"/>
      <c r="H19" s="209"/>
      <c r="I19" s="209"/>
      <c r="J19" s="209"/>
      <c r="K19" s="212"/>
      <c r="L19" s="212"/>
    </row>
    <row r="20" spans="1:12" s="101" customFormat="1">
      <c r="A20"/>
      <c r="B20" s="88"/>
      <c r="C20" s="88"/>
      <c r="D20" s="88"/>
      <c r="E20" s="238"/>
      <c r="F20" s="93"/>
      <c r="G20" s="197"/>
      <c r="H20" s="197"/>
      <c r="I20" s="226"/>
      <c r="J20" s="197"/>
      <c r="K20" s="212"/>
      <c r="L20" s="212"/>
    </row>
  </sheetData>
  <mergeCells count="5">
    <mergeCell ref="B16:G16"/>
    <mergeCell ref="B18:G18"/>
    <mergeCell ref="A9:L9"/>
    <mergeCell ref="G14:K14"/>
    <mergeCell ref="A10:L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8"/>
  <sheetViews>
    <sheetView tabSelected="1" zoomScaleNormal="100" workbookViewId="0">
      <selection activeCell="V7" sqref="V7"/>
    </sheetView>
  </sheetViews>
  <sheetFormatPr defaultRowHeight="15"/>
  <cols>
    <col min="1" max="1" width="4.85546875" customWidth="1"/>
    <col min="2" max="2" width="20.28515625" customWidth="1"/>
    <col min="3" max="3" width="28.28515625" customWidth="1"/>
    <col min="4" max="4" width="11.7109375" customWidth="1"/>
    <col min="5" max="5" width="9.140625" style="207" customWidth="1"/>
    <col min="6" max="6" width="10.42578125" style="90" hidden="1" customWidth="1"/>
    <col min="7" max="7" width="10.7109375" customWidth="1"/>
    <col min="8" max="8" width="6.7109375" customWidth="1"/>
    <col min="9" max="9" width="11.140625" customWidth="1"/>
    <col min="10" max="10" width="11.28515625" customWidth="1"/>
    <col min="11" max="11" width="11.85546875" customWidth="1"/>
    <col min="12" max="12" width="16.85546875" customWidth="1"/>
    <col min="13" max="13" width="25" customWidth="1"/>
  </cols>
  <sheetData>
    <row r="1" spans="1:13">
      <c r="A1" s="7"/>
      <c r="B1" s="237" t="s">
        <v>199</v>
      </c>
      <c r="C1" s="7"/>
      <c r="D1" s="7"/>
      <c r="E1" s="229"/>
      <c r="G1" s="7"/>
      <c r="H1" s="7"/>
      <c r="I1" s="7"/>
      <c r="J1" s="7"/>
      <c r="K1" s="7"/>
      <c r="L1" s="7"/>
    </row>
    <row r="2" spans="1:13">
      <c r="A2" s="7"/>
      <c r="B2" s="237" t="s">
        <v>200</v>
      </c>
      <c r="C2" s="7"/>
      <c r="D2" s="7"/>
      <c r="E2" s="229"/>
      <c r="G2" s="7"/>
      <c r="H2" s="7"/>
      <c r="I2" s="7"/>
      <c r="J2" s="7"/>
      <c r="K2" s="15" t="s">
        <v>13</v>
      </c>
      <c r="L2" s="7"/>
    </row>
    <row r="3" spans="1:13">
      <c r="A3" s="7"/>
      <c r="B3" s="30" t="s">
        <v>14</v>
      </c>
      <c r="C3" s="17"/>
      <c r="D3" s="17"/>
      <c r="E3" s="272"/>
      <c r="F3" s="96"/>
      <c r="G3" s="17"/>
      <c r="H3" s="17"/>
      <c r="I3" s="17"/>
      <c r="J3" s="17"/>
      <c r="K3" s="3" t="s">
        <v>234</v>
      </c>
      <c r="L3" s="7"/>
    </row>
    <row r="4" spans="1:13">
      <c r="A4" s="7"/>
      <c r="B4" s="7"/>
      <c r="C4" s="7"/>
      <c r="D4" s="7"/>
      <c r="E4" s="229"/>
      <c r="G4" s="7"/>
      <c r="H4" s="7"/>
      <c r="I4" s="7"/>
      <c r="J4" s="7"/>
      <c r="K4" s="7"/>
      <c r="L4" s="7"/>
    </row>
    <row r="5" spans="1:13" ht="26.25" customHeight="1">
      <c r="A5" s="339" t="s">
        <v>175</v>
      </c>
      <c r="B5" s="339"/>
      <c r="C5" s="339"/>
      <c r="D5" s="339"/>
      <c r="E5" s="339"/>
      <c r="F5" s="354" t="s">
        <v>214</v>
      </c>
      <c r="G5" s="412"/>
      <c r="H5" s="339"/>
      <c r="I5" s="339"/>
      <c r="J5" s="339"/>
      <c r="K5" s="339"/>
      <c r="L5" s="339"/>
    </row>
    <row r="6" spans="1:13" ht="85.5" customHeight="1">
      <c r="A6" s="44" t="s">
        <v>15</v>
      </c>
      <c r="B6" s="44" t="s">
        <v>52</v>
      </c>
      <c r="C6" s="42" t="s">
        <v>213</v>
      </c>
      <c r="D6" s="44" t="s">
        <v>53</v>
      </c>
      <c r="E6" s="73" t="s">
        <v>182</v>
      </c>
      <c r="F6" s="205" t="s">
        <v>186</v>
      </c>
      <c r="G6" s="42" t="s">
        <v>127</v>
      </c>
      <c r="H6" s="44" t="s">
        <v>6</v>
      </c>
      <c r="I6" s="42" t="s">
        <v>208</v>
      </c>
      <c r="J6" s="42" t="s">
        <v>122</v>
      </c>
      <c r="K6" s="42" t="s">
        <v>121</v>
      </c>
      <c r="L6" s="44" t="s">
        <v>4</v>
      </c>
      <c r="M6" s="25" t="s">
        <v>233</v>
      </c>
    </row>
    <row r="7" spans="1:13" s="102" customFormat="1" ht="245.25" customHeight="1">
      <c r="A7" s="103">
        <v>1</v>
      </c>
      <c r="B7" s="196" t="s">
        <v>176</v>
      </c>
      <c r="C7" s="148" t="s">
        <v>181</v>
      </c>
      <c r="D7" s="103" t="s">
        <v>163</v>
      </c>
      <c r="E7" s="326">
        <f>F7</f>
        <v>3</v>
      </c>
      <c r="F7" s="219">
        <v>3</v>
      </c>
      <c r="G7" s="211"/>
      <c r="H7" s="139"/>
      <c r="I7" s="194">
        <f>ROUND(G7*(1+H7),2)</f>
        <v>0</v>
      </c>
      <c r="J7" s="327">
        <f>G7*E7</f>
        <v>0</v>
      </c>
      <c r="K7" s="327">
        <f>I7*E7</f>
        <v>0</v>
      </c>
      <c r="L7" s="100"/>
      <c r="M7" s="465"/>
    </row>
    <row r="8" spans="1:13" ht="23.25" customHeight="1">
      <c r="A8" s="577" t="s">
        <v>169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</row>
    <row r="9" spans="1:13" ht="23.25" customHeight="1">
      <c r="A9" s="7" t="s">
        <v>235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3">
      <c r="A10" s="7" t="s">
        <v>236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</row>
    <row r="11" spans="1:13">
      <c r="A11" t="s">
        <v>237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1:13" s="101" customFormat="1" ht="50.25" customHeight="1">
      <c r="A12" s="7"/>
      <c r="B12" s="7"/>
      <c r="C12" s="7"/>
      <c r="D12" s="7"/>
      <c r="E12" s="229"/>
      <c r="F12" s="90"/>
      <c r="G12" s="474" t="s">
        <v>201</v>
      </c>
      <c r="H12" s="474"/>
      <c r="I12" s="474"/>
      <c r="J12" s="475"/>
      <c r="K12" s="475"/>
      <c r="L12" s="475"/>
    </row>
    <row r="13" spans="1:13" s="101" customFormat="1">
      <c r="A13" s="7"/>
      <c r="B13" s="466"/>
      <c r="C13" s="466"/>
      <c r="D13" s="466"/>
      <c r="E13" s="466"/>
      <c r="F13" s="467"/>
      <c r="G13" s="468"/>
      <c r="H13" s="466"/>
      <c r="I13" s="466"/>
      <c r="J13" s="466"/>
      <c r="K13" s="466"/>
      <c r="L13" s="7"/>
    </row>
    <row r="14" spans="1:13" s="101" customFormat="1" ht="12.75">
      <c r="A14" s="7"/>
      <c r="B14" s="580"/>
      <c r="C14" s="580"/>
      <c r="D14" s="580"/>
      <c r="E14" s="580"/>
      <c r="F14" s="580"/>
      <c r="G14" s="580"/>
      <c r="H14" s="469"/>
      <c r="I14" s="469"/>
      <c r="J14" s="469"/>
      <c r="K14" s="466"/>
      <c r="L14" s="7"/>
    </row>
    <row r="15" spans="1:13" s="101" customFormat="1">
      <c r="A15" s="7"/>
      <c r="B15" s="466"/>
      <c r="C15" s="466"/>
      <c r="D15" s="466"/>
      <c r="E15" s="466"/>
      <c r="F15" s="467"/>
      <c r="G15" s="470"/>
      <c r="H15" s="471"/>
      <c r="I15" s="466"/>
      <c r="J15" s="468"/>
      <c r="K15" s="468"/>
      <c r="L15" s="7"/>
    </row>
    <row r="16" spans="1:13" s="101" customFormat="1" ht="12.75">
      <c r="A16" s="7"/>
      <c r="B16" s="580"/>
      <c r="C16" s="580"/>
      <c r="D16" s="580"/>
      <c r="E16" s="580"/>
      <c r="F16" s="580"/>
      <c r="G16" s="580"/>
      <c r="H16" s="469"/>
      <c r="I16" s="469"/>
      <c r="J16" s="472"/>
      <c r="K16" s="472"/>
      <c r="L16" s="147"/>
    </row>
    <row r="17" spans="1:12" s="101" customFormat="1">
      <c r="A17"/>
      <c r="B17" s="466"/>
      <c r="C17" s="466"/>
      <c r="D17" s="466"/>
      <c r="E17" s="466"/>
      <c r="F17" s="467"/>
      <c r="G17" s="466"/>
      <c r="H17" s="466"/>
      <c r="I17" s="466"/>
      <c r="J17" s="466"/>
      <c r="K17" s="5"/>
      <c r="L17"/>
    </row>
    <row r="18" spans="1:12" s="101" customFormat="1">
      <c r="A18"/>
      <c r="B18" s="147"/>
      <c r="C18" s="147"/>
      <c r="D18" s="147"/>
      <c r="E18" s="238"/>
      <c r="F18" s="93"/>
      <c r="G18" s="147"/>
      <c r="H18" s="147"/>
      <c r="I18" s="227"/>
      <c r="J18" s="147"/>
      <c r="K18"/>
      <c r="L18"/>
    </row>
  </sheetData>
  <mergeCells count="4">
    <mergeCell ref="B14:G14"/>
    <mergeCell ref="B16:G16"/>
    <mergeCell ref="G12:L12"/>
    <mergeCell ref="A8:L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Normal="100" workbookViewId="0">
      <selection activeCell="A4" sqref="A4:H4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style="207" customWidth="1"/>
    <col min="5" max="6" width="7.5703125" style="90" hidden="1" customWidth="1"/>
    <col min="7" max="7" width="13.5703125" style="212" customWidth="1"/>
    <col min="8" max="8" width="6.85546875" style="129" customWidth="1"/>
    <col min="9" max="9" width="15.7109375" style="129" customWidth="1"/>
    <col min="10" max="10" width="11.7109375" style="165" customWidth="1"/>
    <col min="11" max="11" width="11.28515625" style="165" customWidth="1"/>
    <col min="12" max="12" width="17.28515625" customWidth="1"/>
    <col min="13" max="13" width="24" customWidth="1"/>
    <col min="14" max="14" width="4.85546875" customWidth="1"/>
  </cols>
  <sheetData>
    <row r="1" spans="1:14">
      <c r="B1" s="237" t="s">
        <v>199</v>
      </c>
    </row>
    <row r="2" spans="1:14">
      <c r="A2" s="336"/>
      <c r="B2" s="237" t="s">
        <v>200</v>
      </c>
      <c r="C2" s="336"/>
      <c r="D2" s="238"/>
      <c r="E2" s="93"/>
      <c r="F2" s="93"/>
      <c r="G2" s="226"/>
      <c r="H2" s="128"/>
      <c r="I2" s="128"/>
      <c r="J2" s="163"/>
      <c r="K2" s="505" t="s">
        <v>12</v>
      </c>
      <c r="L2" s="505"/>
    </row>
    <row r="3" spans="1:14">
      <c r="A3" s="336"/>
      <c r="B3" s="329" t="s">
        <v>7</v>
      </c>
      <c r="C3" s="329"/>
      <c r="D3" s="239"/>
      <c r="E3" s="93"/>
      <c r="F3" s="93"/>
      <c r="G3" s="87"/>
      <c r="H3" s="162"/>
      <c r="I3" s="162"/>
      <c r="J3" s="164"/>
      <c r="K3" s="3" t="s">
        <v>234</v>
      </c>
      <c r="L3" s="336"/>
    </row>
    <row r="4" spans="1:14" ht="21.75" customHeight="1">
      <c r="A4" s="524" t="s">
        <v>223</v>
      </c>
      <c r="B4" s="525"/>
      <c r="C4" s="525"/>
      <c r="D4" s="525"/>
      <c r="E4" s="525"/>
      <c r="F4" s="525"/>
      <c r="G4" s="525"/>
      <c r="H4" s="525"/>
      <c r="I4" s="331"/>
      <c r="J4" s="331"/>
      <c r="K4" s="331"/>
      <c r="L4" s="331"/>
    </row>
    <row r="5" spans="1:14" ht="93" customHeight="1">
      <c r="A5" s="25" t="s">
        <v>37</v>
      </c>
      <c r="B5" s="73" t="s">
        <v>212</v>
      </c>
      <c r="C5" s="25" t="s">
        <v>38</v>
      </c>
      <c r="D5" s="73" t="s">
        <v>182</v>
      </c>
      <c r="E5" s="200" t="s">
        <v>188</v>
      </c>
      <c r="F5" s="201" t="s">
        <v>153</v>
      </c>
      <c r="G5" s="73" t="s">
        <v>130</v>
      </c>
      <c r="H5" s="138" t="s">
        <v>6</v>
      </c>
      <c r="I5" s="73" t="s">
        <v>203</v>
      </c>
      <c r="J5" s="119" t="s">
        <v>122</v>
      </c>
      <c r="K5" s="119" t="s">
        <v>123</v>
      </c>
      <c r="L5" s="25" t="s">
        <v>0</v>
      </c>
      <c r="M5" s="25" t="s">
        <v>233</v>
      </c>
    </row>
    <row r="6" spans="1:14" ht="17.25" customHeight="1">
      <c r="A6" s="506" t="s">
        <v>36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8"/>
      <c r="M6" s="435"/>
    </row>
    <row r="7" spans="1:14" ht="44.25" customHeight="1">
      <c r="A7" s="21">
        <v>1</v>
      </c>
      <c r="B7" s="360" t="s">
        <v>39</v>
      </c>
      <c r="C7" s="509" t="s">
        <v>40</v>
      </c>
      <c r="D7" s="240">
        <f>SUM(E7:F7)</f>
        <v>17</v>
      </c>
      <c r="E7" s="201">
        <v>15</v>
      </c>
      <c r="F7" s="95">
        <v>2</v>
      </c>
      <c r="G7" s="241"/>
      <c r="H7" s="431"/>
      <c r="I7" s="166">
        <f>ROUND(G7*(1+H7),2)</f>
        <v>0</v>
      </c>
      <c r="J7" s="166">
        <f>G7*D7</f>
        <v>0</v>
      </c>
      <c r="K7" s="167">
        <f>I7*D7</f>
        <v>0</v>
      </c>
      <c r="L7" s="56"/>
      <c r="M7" s="435"/>
    </row>
    <row r="8" spans="1:14" ht="31.5" customHeight="1">
      <c r="A8" s="509">
        <v>2</v>
      </c>
      <c r="B8" s="521" t="s">
        <v>74</v>
      </c>
      <c r="C8" s="510"/>
      <c r="D8" s="517">
        <f>E8+F8</f>
        <v>86</v>
      </c>
      <c r="E8" s="501">
        <v>66</v>
      </c>
      <c r="F8" s="523">
        <v>20</v>
      </c>
      <c r="G8" s="511"/>
      <c r="H8" s="514"/>
      <c r="I8" s="502">
        <f>ROUND(G8*(1+H8),2)</f>
        <v>0</v>
      </c>
      <c r="J8" s="502">
        <f>G8*D8</f>
        <v>0</v>
      </c>
      <c r="K8" s="502">
        <f>I8*D8</f>
        <v>0</v>
      </c>
      <c r="L8" s="492"/>
      <c r="M8" s="488"/>
    </row>
    <row r="9" spans="1:14" ht="14.25" customHeight="1">
      <c r="A9" s="510"/>
      <c r="B9" s="522"/>
      <c r="C9" s="510"/>
      <c r="D9" s="518"/>
      <c r="E9" s="490"/>
      <c r="F9" s="490"/>
      <c r="G9" s="512"/>
      <c r="H9" s="515"/>
      <c r="I9" s="503"/>
      <c r="J9" s="503"/>
      <c r="K9" s="503"/>
      <c r="L9" s="493"/>
      <c r="M9" s="489"/>
    </row>
    <row r="10" spans="1:14" ht="12.75">
      <c r="A10" s="510"/>
      <c r="B10" s="521" t="s">
        <v>5</v>
      </c>
      <c r="C10" s="510"/>
      <c r="D10" s="519"/>
      <c r="E10" s="490"/>
      <c r="F10" s="490"/>
      <c r="G10" s="512"/>
      <c r="H10" s="515"/>
      <c r="I10" s="503"/>
      <c r="J10" s="503"/>
      <c r="K10" s="503"/>
      <c r="L10" s="490"/>
      <c r="M10" s="488"/>
      <c r="N10" s="5"/>
    </row>
    <row r="11" spans="1:14" ht="43.5" customHeight="1">
      <c r="A11" s="498"/>
      <c r="B11" s="526"/>
      <c r="C11" s="498"/>
      <c r="D11" s="520"/>
      <c r="E11" s="491"/>
      <c r="F11" s="491"/>
      <c r="G11" s="513"/>
      <c r="H11" s="516"/>
      <c r="I11" s="504"/>
      <c r="J11" s="504"/>
      <c r="K11" s="504"/>
      <c r="L11" s="491"/>
      <c r="M11" s="489"/>
    </row>
    <row r="12" spans="1:14" ht="32.450000000000003" customHeight="1">
      <c r="A12" s="497">
        <v>3</v>
      </c>
      <c r="B12" s="34" t="s">
        <v>112</v>
      </c>
      <c r="C12" s="499" t="s">
        <v>40</v>
      </c>
      <c r="D12" s="240">
        <f>SUM(E12:F12)</f>
        <v>17</v>
      </c>
      <c r="E12" s="201">
        <v>16</v>
      </c>
      <c r="F12" s="95">
        <v>1</v>
      </c>
      <c r="G12" s="242"/>
      <c r="H12" s="432"/>
      <c r="I12" s="215">
        <f>ROUND(G12*(1+H12),2)</f>
        <v>0</v>
      </c>
      <c r="J12" s="215">
        <f>G12*D12</f>
        <v>0</v>
      </c>
      <c r="K12" s="216">
        <f>I12*D12</f>
        <v>0</v>
      </c>
      <c r="L12" s="6"/>
      <c r="M12" s="435"/>
    </row>
    <row r="13" spans="1:14" ht="40.15" customHeight="1">
      <c r="A13" s="498"/>
      <c r="B13" s="213" t="s">
        <v>113</v>
      </c>
      <c r="C13" s="500"/>
      <c r="D13" s="240">
        <f>SUM(E13:F13)</f>
        <v>16</v>
      </c>
      <c r="E13" s="201">
        <v>16</v>
      </c>
      <c r="F13" s="155"/>
      <c r="G13" s="242"/>
      <c r="H13" s="432"/>
      <c r="I13" s="215">
        <f>ROUND(G13*(1+H13),2)</f>
        <v>0</v>
      </c>
      <c r="J13" s="215">
        <f>G13*D13</f>
        <v>0</v>
      </c>
      <c r="K13" s="216">
        <f>I13*D13</f>
        <v>0</v>
      </c>
      <c r="L13" s="6"/>
      <c r="M13" s="435"/>
    </row>
    <row r="14" spans="1:14" s="261" customFormat="1" ht="30" customHeight="1">
      <c r="A14" s="253"/>
      <c r="B14" s="254" t="s">
        <v>202</v>
      </c>
      <c r="C14" s="253"/>
      <c r="D14" s="255"/>
      <c r="E14" s="256"/>
      <c r="F14" s="257"/>
      <c r="G14" s="258"/>
      <c r="H14" s="259"/>
      <c r="I14" s="259"/>
      <c r="J14" s="260">
        <f>SUM(J7:J13)</f>
        <v>0</v>
      </c>
      <c r="K14" s="260">
        <f>SUM(K7:K13)</f>
        <v>0</v>
      </c>
      <c r="L14" s="253"/>
      <c r="M14" s="437"/>
    </row>
    <row r="15" spans="1:14" ht="22.5" customHeight="1">
      <c r="A15" s="494" t="s">
        <v>164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6"/>
      <c r="M15" s="435"/>
    </row>
    <row r="16" spans="1:14" ht="39" customHeight="1">
      <c r="A16" s="494" t="s">
        <v>162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6"/>
    </row>
    <row r="17" spans="1:12" ht="12.6" customHeight="1">
      <c r="A17" s="336"/>
      <c r="B17" s="336"/>
      <c r="C17" s="336"/>
      <c r="D17" s="238"/>
      <c r="E17" s="93"/>
      <c r="F17" s="93"/>
      <c r="G17" s="226"/>
      <c r="H17" s="128"/>
      <c r="I17" s="128"/>
      <c r="J17" s="163"/>
      <c r="K17" s="163"/>
      <c r="L17" s="336"/>
    </row>
    <row r="18" spans="1:12">
      <c r="A18" s="329"/>
      <c r="B18" s="7" t="s">
        <v>235</v>
      </c>
      <c r="C18" s="329"/>
      <c r="D18" s="239"/>
      <c r="E18" s="93"/>
      <c r="F18" s="93"/>
      <c r="G18" s="87"/>
      <c r="H18" s="162"/>
      <c r="I18" s="162"/>
      <c r="J18" s="164"/>
    </row>
    <row r="19" spans="1:12">
      <c r="B19" s="7" t="s">
        <v>236</v>
      </c>
    </row>
    <row r="20" spans="1:12">
      <c r="B20" t="s">
        <v>237</v>
      </c>
    </row>
    <row r="21" spans="1:12" ht="45" customHeight="1">
      <c r="I21" s="474" t="s">
        <v>201</v>
      </c>
      <c r="J21" s="475"/>
      <c r="K21" s="475"/>
      <c r="L21" s="475"/>
    </row>
  </sheetData>
  <mergeCells count="24">
    <mergeCell ref="K2:L2"/>
    <mergeCell ref="A6:L6"/>
    <mergeCell ref="C7:C11"/>
    <mergeCell ref="A8:A11"/>
    <mergeCell ref="J8:J11"/>
    <mergeCell ref="G8:G11"/>
    <mergeCell ref="H8:H11"/>
    <mergeCell ref="K8:K11"/>
    <mergeCell ref="D8:D11"/>
    <mergeCell ref="B8:B9"/>
    <mergeCell ref="F8:F11"/>
    <mergeCell ref="A4:H4"/>
    <mergeCell ref="B10:B11"/>
    <mergeCell ref="I21:L21"/>
    <mergeCell ref="M10:M11"/>
    <mergeCell ref="M8:M9"/>
    <mergeCell ref="L10:L11"/>
    <mergeCell ref="L8:L9"/>
    <mergeCell ref="A16:L16"/>
    <mergeCell ref="A12:A13"/>
    <mergeCell ref="C12:C13"/>
    <mergeCell ref="E8:E11"/>
    <mergeCell ref="A15:L15"/>
    <mergeCell ref="I8:I11"/>
  </mergeCells>
  <phoneticPr fontId="6" type="noConversion"/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zoomScaleNormal="100" workbookViewId="0">
      <selection activeCell="D21" sqref="D21"/>
    </sheetView>
  </sheetViews>
  <sheetFormatPr defaultRowHeight="15"/>
  <cols>
    <col min="1" max="1" width="6.28515625" customWidth="1"/>
    <col min="2" max="2" width="46.42578125" customWidth="1"/>
    <col min="3" max="3" width="17.85546875" customWidth="1"/>
    <col min="4" max="4" width="9.140625" style="207"/>
    <col min="5" max="5" width="9.140625" style="202" hidden="1" customWidth="1"/>
    <col min="6" max="6" width="15.28515625" style="202" hidden="1" customWidth="1"/>
    <col min="7" max="7" width="10.28515625" style="110" customWidth="1"/>
    <col min="8" max="8" width="7.42578125" style="129" customWidth="1"/>
    <col min="9" max="9" width="13.85546875" style="120" customWidth="1"/>
    <col min="10" max="10" width="12.7109375" style="110" customWidth="1"/>
    <col min="11" max="11" width="12.7109375" style="101" customWidth="1"/>
    <col min="12" max="12" width="17.7109375" customWidth="1"/>
    <col min="13" max="13" width="26.85546875" customWidth="1"/>
  </cols>
  <sheetData>
    <row r="1" spans="1:14">
      <c r="B1" s="237" t="s">
        <v>199</v>
      </c>
    </row>
    <row r="2" spans="1:14">
      <c r="A2" s="7"/>
      <c r="B2" s="237" t="s">
        <v>200</v>
      </c>
      <c r="C2" s="7"/>
      <c r="D2" s="229"/>
      <c r="G2" s="108"/>
      <c r="H2" s="126"/>
      <c r="I2" s="172"/>
      <c r="J2" s="108"/>
      <c r="K2" s="479" t="s">
        <v>12</v>
      </c>
      <c r="L2" s="479"/>
    </row>
    <row r="3" spans="1:14" ht="12.75">
      <c r="A3" s="69"/>
      <c r="B3" s="479" t="s">
        <v>7</v>
      </c>
      <c r="C3" s="479"/>
      <c r="D3" s="479"/>
      <c r="E3" s="479"/>
      <c r="F3" s="479"/>
      <c r="G3" s="479"/>
      <c r="H3" s="479"/>
      <c r="I3" s="164"/>
      <c r="J3" s="115"/>
      <c r="K3" s="3" t="s">
        <v>234</v>
      </c>
      <c r="L3" s="69"/>
      <c r="M3" s="75"/>
      <c r="N3" s="75"/>
    </row>
    <row r="4" spans="1:14" ht="21" customHeight="1">
      <c r="A4" s="332" t="s">
        <v>224</v>
      </c>
      <c r="B4" s="332"/>
      <c r="C4" s="332"/>
      <c r="D4" s="332"/>
      <c r="E4" s="351" t="s">
        <v>214</v>
      </c>
      <c r="F4" s="50" t="s">
        <v>215</v>
      </c>
      <c r="G4" s="419"/>
      <c r="H4" s="332"/>
      <c r="I4" s="332"/>
      <c r="J4" s="332"/>
      <c r="K4" s="332"/>
      <c r="L4" s="332"/>
      <c r="M4" s="75"/>
      <c r="N4" s="75"/>
    </row>
    <row r="5" spans="1:14" ht="69.75" customHeight="1" thickBot="1">
      <c r="A5" s="23" t="s">
        <v>37</v>
      </c>
      <c r="B5" s="74" t="s">
        <v>212</v>
      </c>
      <c r="C5" s="23" t="s">
        <v>38</v>
      </c>
      <c r="D5" s="73" t="s">
        <v>182</v>
      </c>
      <c r="E5" s="200" t="s">
        <v>189</v>
      </c>
      <c r="F5" s="201" t="s">
        <v>153</v>
      </c>
      <c r="G5" s="112" t="s">
        <v>130</v>
      </c>
      <c r="H5" s="135" t="s">
        <v>6</v>
      </c>
      <c r="I5" s="112" t="s">
        <v>203</v>
      </c>
      <c r="J5" s="112" t="s">
        <v>122</v>
      </c>
      <c r="K5" s="74" t="s">
        <v>121</v>
      </c>
      <c r="L5" s="25" t="s">
        <v>0</v>
      </c>
      <c r="M5" s="25" t="s">
        <v>233</v>
      </c>
      <c r="N5" s="75"/>
    </row>
    <row r="6" spans="1:14" ht="24" customHeight="1" thickBot="1">
      <c r="A6" s="529" t="s">
        <v>44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442"/>
      <c r="N6" s="75"/>
    </row>
    <row r="7" spans="1:14" ht="75" customHeight="1">
      <c r="A7" s="55">
        <v>1</v>
      </c>
      <c r="B7" s="76" t="s">
        <v>88</v>
      </c>
      <c r="C7" s="70" t="s">
        <v>45</v>
      </c>
      <c r="D7" s="73">
        <f>SUM(E7:F7)</f>
        <v>5</v>
      </c>
      <c r="E7" s="217">
        <v>5</v>
      </c>
      <c r="F7" s="201"/>
      <c r="G7" s="413"/>
      <c r="H7" s="414"/>
      <c r="I7" s="244">
        <f>ROUND(G7*(1+H7),2)</f>
        <v>0</v>
      </c>
      <c r="J7" s="116">
        <f>G7*D7</f>
        <v>0</v>
      </c>
      <c r="K7" s="116">
        <f>I7*D7</f>
        <v>0</v>
      </c>
      <c r="L7" s="438"/>
      <c r="M7" s="442"/>
      <c r="N7" s="75"/>
    </row>
    <row r="8" spans="1:14" ht="90" customHeight="1">
      <c r="A8" s="55">
        <v>2</v>
      </c>
      <c r="B8" s="99" t="s">
        <v>141</v>
      </c>
      <c r="C8" s="246" t="s">
        <v>58</v>
      </c>
      <c r="D8" s="73">
        <f t="shared" ref="D8:D16" si="0">SUM(E8:F8)</f>
        <v>2</v>
      </c>
      <c r="E8" s="217">
        <v>1</v>
      </c>
      <c r="F8" s="222">
        <v>1</v>
      </c>
      <c r="G8" s="113"/>
      <c r="H8" s="136"/>
      <c r="I8" s="244">
        <f t="shared" ref="I8:I16" si="1">ROUND(G8*(1+H8),2)</f>
        <v>0</v>
      </c>
      <c r="J8" s="116">
        <f t="shared" ref="J8:J21" si="2">G8*D8</f>
        <v>0</v>
      </c>
      <c r="K8" s="116">
        <f t="shared" ref="K8:K16" si="3">I8*D8</f>
        <v>0</v>
      </c>
      <c r="L8" s="439"/>
      <c r="M8" s="442"/>
      <c r="N8" s="75"/>
    </row>
    <row r="9" spans="1:14" ht="30.6" customHeight="1">
      <c r="A9" s="56">
        <v>3</v>
      </c>
      <c r="B9" s="34" t="s">
        <v>89</v>
      </c>
      <c r="C9" s="56" t="s">
        <v>46</v>
      </c>
      <c r="D9" s="73">
        <f t="shared" si="0"/>
        <v>3</v>
      </c>
      <c r="E9" s="217">
        <v>3</v>
      </c>
      <c r="F9" s="201"/>
      <c r="G9" s="413"/>
      <c r="H9" s="136"/>
      <c r="I9" s="244">
        <f t="shared" si="1"/>
        <v>0</v>
      </c>
      <c r="J9" s="116">
        <f t="shared" si="2"/>
        <v>0</v>
      </c>
      <c r="K9" s="116">
        <f t="shared" si="3"/>
        <v>0</v>
      </c>
      <c r="L9" s="440"/>
      <c r="M9" s="442"/>
      <c r="N9" s="75"/>
    </row>
    <row r="10" spans="1:14" ht="30" customHeight="1">
      <c r="A10" s="56">
        <v>4</v>
      </c>
      <c r="B10" s="34" t="s">
        <v>90</v>
      </c>
      <c r="C10" s="56" t="s">
        <v>46</v>
      </c>
      <c r="D10" s="73">
        <f t="shared" si="0"/>
        <v>3</v>
      </c>
      <c r="E10" s="217">
        <v>3</v>
      </c>
      <c r="F10" s="201"/>
      <c r="G10" s="413"/>
      <c r="H10" s="136"/>
      <c r="I10" s="244">
        <f t="shared" si="1"/>
        <v>0</v>
      </c>
      <c r="J10" s="116">
        <f t="shared" si="2"/>
        <v>0</v>
      </c>
      <c r="K10" s="116">
        <f t="shared" si="3"/>
        <v>0</v>
      </c>
      <c r="L10" s="440"/>
      <c r="M10" s="442"/>
      <c r="N10" s="75"/>
    </row>
    <row r="11" spans="1:14" ht="28.9" customHeight="1">
      <c r="A11" s="55">
        <v>5</v>
      </c>
      <c r="B11" s="34" t="s">
        <v>92</v>
      </c>
      <c r="C11" s="56" t="s">
        <v>46</v>
      </c>
      <c r="D11" s="73">
        <f t="shared" si="0"/>
        <v>3</v>
      </c>
      <c r="E11" s="217">
        <v>3</v>
      </c>
      <c r="F11" s="201"/>
      <c r="G11" s="413"/>
      <c r="H11" s="136"/>
      <c r="I11" s="244">
        <f t="shared" si="1"/>
        <v>0</v>
      </c>
      <c r="J11" s="116">
        <f t="shared" si="2"/>
        <v>0</v>
      </c>
      <c r="K11" s="116">
        <f t="shared" si="3"/>
        <v>0</v>
      </c>
      <c r="L11" s="440"/>
      <c r="M11" s="442"/>
      <c r="N11" s="75"/>
    </row>
    <row r="12" spans="1:14" ht="30" customHeight="1">
      <c r="A12" s="55">
        <v>6</v>
      </c>
      <c r="B12" s="34" t="s">
        <v>93</v>
      </c>
      <c r="C12" s="56" t="s">
        <v>46</v>
      </c>
      <c r="D12" s="73">
        <f t="shared" si="0"/>
        <v>3</v>
      </c>
      <c r="E12" s="217">
        <v>3</v>
      </c>
      <c r="F12" s="201"/>
      <c r="G12" s="413"/>
      <c r="H12" s="136"/>
      <c r="I12" s="244">
        <f t="shared" si="1"/>
        <v>0</v>
      </c>
      <c r="J12" s="116">
        <f t="shared" si="2"/>
        <v>0</v>
      </c>
      <c r="K12" s="116">
        <f t="shared" si="3"/>
        <v>0</v>
      </c>
      <c r="L12" s="440"/>
      <c r="M12" s="442"/>
      <c r="N12" s="75"/>
    </row>
    <row r="13" spans="1:14" ht="30" customHeight="1">
      <c r="A13" s="56">
        <v>7</v>
      </c>
      <c r="B13" s="34" t="s">
        <v>94</v>
      </c>
      <c r="C13" s="56" t="s">
        <v>46</v>
      </c>
      <c r="D13" s="73">
        <f t="shared" si="0"/>
        <v>3</v>
      </c>
      <c r="E13" s="217">
        <v>3</v>
      </c>
      <c r="F13" s="201"/>
      <c r="G13" s="413"/>
      <c r="H13" s="136"/>
      <c r="I13" s="244">
        <f t="shared" si="1"/>
        <v>0</v>
      </c>
      <c r="J13" s="116">
        <f t="shared" si="2"/>
        <v>0</v>
      </c>
      <c r="K13" s="116">
        <f t="shared" si="3"/>
        <v>0</v>
      </c>
      <c r="L13" s="440"/>
      <c r="M13" s="442"/>
      <c r="N13" s="75"/>
    </row>
    <row r="14" spans="1:14" ht="30.6" customHeight="1">
      <c r="A14" s="56">
        <v>8</v>
      </c>
      <c r="B14" s="34" t="s">
        <v>95</v>
      </c>
      <c r="C14" s="56" t="s">
        <v>46</v>
      </c>
      <c r="D14" s="73">
        <f t="shared" si="0"/>
        <v>3</v>
      </c>
      <c r="E14" s="217">
        <v>3</v>
      </c>
      <c r="F14" s="201"/>
      <c r="G14" s="413"/>
      <c r="H14" s="136"/>
      <c r="I14" s="244">
        <f t="shared" si="1"/>
        <v>0</v>
      </c>
      <c r="J14" s="116">
        <f t="shared" si="2"/>
        <v>0</v>
      </c>
      <c r="K14" s="116">
        <f t="shared" si="3"/>
        <v>0</v>
      </c>
      <c r="L14" s="440"/>
      <c r="M14" s="442"/>
      <c r="N14" s="75"/>
    </row>
    <row r="15" spans="1:14" ht="30.6" customHeight="1">
      <c r="A15" s="55">
        <v>9</v>
      </c>
      <c r="B15" s="34" t="s">
        <v>96</v>
      </c>
      <c r="C15" s="56" t="s">
        <v>46</v>
      </c>
      <c r="D15" s="73">
        <f t="shared" si="0"/>
        <v>3</v>
      </c>
      <c r="E15" s="217">
        <v>3</v>
      </c>
      <c r="F15" s="201"/>
      <c r="G15" s="415"/>
      <c r="H15" s="136"/>
      <c r="I15" s="244">
        <f t="shared" si="1"/>
        <v>0</v>
      </c>
      <c r="J15" s="116">
        <f t="shared" si="2"/>
        <v>0</v>
      </c>
      <c r="K15" s="116">
        <f t="shared" si="3"/>
        <v>0</v>
      </c>
      <c r="L15" s="440"/>
      <c r="M15" s="442"/>
      <c r="N15" s="75"/>
    </row>
    <row r="16" spans="1:14" ht="30" customHeight="1">
      <c r="A16" s="56">
        <v>10</v>
      </c>
      <c r="B16" s="34" t="s">
        <v>91</v>
      </c>
      <c r="C16" s="56" t="s">
        <v>46</v>
      </c>
      <c r="D16" s="73">
        <f t="shared" si="0"/>
        <v>2</v>
      </c>
      <c r="E16" s="217">
        <v>2</v>
      </c>
      <c r="F16" s="201"/>
      <c r="G16" s="415"/>
      <c r="H16" s="136"/>
      <c r="I16" s="244">
        <f t="shared" si="1"/>
        <v>0</v>
      </c>
      <c r="J16" s="116">
        <f t="shared" si="2"/>
        <v>0</v>
      </c>
      <c r="K16" s="116">
        <f t="shared" si="3"/>
        <v>0</v>
      </c>
      <c r="L16" s="440"/>
      <c r="M16" s="442"/>
      <c r="N16" s="75"/>
    </row>
    <row r="17" spans="1:14" ht="22.9" customHeight="1">
      <c r="A17" s="531" t="s">
        <v>41</v>
      </c>
      <c r="B17" s="532"/>
      <c r="C17" s="532"/>
      <c r="D17" s="532"/>
      <c r="E17" s="532"/>
      <c r="F17" s="532"/>
      <c r="G17" s="141"/>
      <c r="H17" s="168"/>
      <c r="I17" s="245"/>
      <c r="J17" s="141"/>
      <c r="K17" s="141"/>
      <c r="L17" s="141"/>
      <c r="M17" s="442"/>
      <c r="N17" s="75"/>
    </row>
    <row r="18" spans="1:14" ht="69.75" customHeight="1">
      <c r="A18" s="22">
        <v>11</v>
      </c>
      <c r="B18" s="22" t="s">
        <v>63</v>
      </c>
      <c r="C18" s="248" t="s">
        <v>64</v>
      </c>
      <c r="D18" s="73">
        <f>E18+F18</f>
        <v>1</v>
      </c>
      <c r="E18" s="217">
        <v>1</v>
      </c>
      <c r="F18" s="201"/>
      <c r="G18" s="416"/>
      <c r="H18" s="417"/>
      <c r="I18" s="244">
        <f>ROUND(G18*(1+H18),2)</f>
        <v>0</v>
      </c>
      <c r="J18" s="116">
        <f t="shared" si="2"/>
        <v>0</v>
      </c>
      <c r="K18" s="116">
        <f>I18*D18</f>
        <v>0</v>
      </c>
      <c r="L18" s="441"/>
      <c r="M18" s="442"/>
      <c r="N18" s="75"/>
    </row>
    <row r="19" spans="1:14" ht="109.5" customHeight="1">
      <c r="A19" s="22">
        <v>12</v>
      </c>
      <c r="B19" s="47" t="s">
        <v>42</v>
      </c>
      <c r="C19" s="247" t="s">
        <v>204</v>
      </c>
      <c r="D19" s="73">
        <f t="shared" ref="D19:D21" si="4">E19+F19</f>
        <v>1</v>
      </c>
      <c r="E19" s="217">
        <v>1</v>
      </c>
      <c r="F19" s="201"/>
      <c r="G19" s="114"/>
      <c r="H19" s="418"/>
      <c r="I19" s="244">
        <f t="shared" ref="I19:I21" si="5">ROUND(G19*(1+H19),2)</f>
        <v>0</v>
      </c>
      <c r="J19" s="116">
        <f t="shared" si="2"/>
        <v>0</v>
      </c>
      <c r="K19" s="116">
        <f t="shared" ref="K19:K21" si="6">I19*D19</f>
        <v>0</v>
      </c>
      <c r="L19" s="441"/>
      <c r="M19" s="442"/>
      <c r="N19" s="75"/>
    </row>
    <row r="20" spans="1:14" ht="95.25" customHeight="1">
      <c r="A20" s="22">
        <v>13</v>
      </c>
      <c r="B20" s="47" t="s">
        <v>35</v>
      </c>
      <c r="C20" s="247" t="s">
        <v>205</v>
      </c>
      <c r="D20" s="73">
        <f t="shared" si="4"/>
        <v>1</v>
      </c>
      <c r="E20" s="217">
        <v>1</v>
      </c>
      <c r="F20" s="201"/>
      <c r="G20" s="114"/>
      <c r="H20" s="418"/>
      <c r="I20" s="244">
        <f t="shared" si="5"/>
        <v>0</v>
      </c>
      <c r="J20" s="116">
        <f t="shared" si="2"/>
        <v>0</v>
      </c>
      <c r="K20" s="116">
        <f t="shared" si="6"/>
        <v>0</v>
      </c>
      <c r="L20" s="441"/>
      <c r="M20" s="442"/>
      <c r="N20" s="75"/>
    </row>
    <row r="21" spans="1:14" ht="102.75" customHeight="1">
      <c r="A21" s="22">
        <v>14</v>
      </c>
      <c r="B21" s="47" t="s">
        <v>67</v>
      </c>
      <c r="C21" s="247" t="s">
        <v>206</v>
      </c>
      <c r="D21" s="73">
        <f t="shared" si="4"/>
        <v>1</v>
      </c>
      <c r="E21" s="217">
        <v>1</v>
      </c>
      <c r="F21" s="201"/>
      <c r="G21" s="114"/>
      <c r="H21" s="418"/>
      <c r="I21" s="244">
        <f t="shared" si="5"/>
        <v>0</v>
      </c>
      <c r="J21" s="116">
        <f t="shared" si="2"/>
        <v>0</v>
      </c>
      <c r="K21" s="116">
        <f t="shared" si="6"/>
        <v>0</v>
      </c>
      <c r="L21" s="441"/>
      <c r="M21" s="442"/>
      <c r="N21" s="75"/>
    </row>
    <row r="22" spans="1:14" s="267" customFormat="1" ht="22.9" customHeight="1">
      <c r="A22" s="262"/>
      <c r="B22" s="262" t="s">
        <v>202</v>
      </c>
      <c r="C22" s="262"/>
      <c r="D22" s="262"/>
      <c r="E22" s="263"/>
      <c r="F22" s="264"/>
      <c r="G22" s="262"/>
      <c r="H22" s="265"/>
      <c r="I22" s="262"/>
      <c r="J22" s="262">
        <f>SUM(J7:J21)</f>
        <v>0</v>
      </c>
      <c r="K22" s="262">
        <f>SUM(K7:K21)</f>
        <v>0</v>
      </c>
      <c r="L22" s="262"/>
      <c r="M22" s="266"/>
      <c r="N22" s="266"/>
    </row>
    <row r="23" spans="1:14" ht="36" customHeight="1">
      <c r="A23" s="533" t="s">
        <v>211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75"/>
      <c r="N23" s="75"/>
    </row>
    <row r="24" spans="1:14">
      <c r="A24" s="69"/>
      <c r="B24" s="69"/>
      <c r="C24" s="69"/>
      <c r="D24" s="243"/>
      <c r="E24" s="203"/>
      <c r="F24" s="203"/>
      <c r="G24" s="111"/>
      <c r="H24" s="134"/>
      <c r="I24" s="163"/>
      <c r="J24" s="111"/>
      <c r="K24" s="89"/>
      <c r="L24" s="69"/>
      <c r="M24" s="75"/>
      <c r="N24" s="75"/>
    </row>
    <row r="25" spans="1:14">
      <c r="A25" s="527"/>
      <c r="B25" s="528"/>
      <c r="C25" s="528"/>
      <c r="D25" s="528"/>
      <c r="E25" s="203"/>
      <c r="F25" s="203"/>
      <c r="G25" s="115"/>
      <c r="H25" s="137"/>
      <c r="I25" s="164"/>
      <c r="J25" s="117"/>
      <c r="L25" s="75"/>
      <c r="M25" s="75"/>
      <c r="N25" s="75"/>
    </row>
    <row r="26" spans="1:14">
      <c r="B26" s="7" t="s">
        <v>235</v>
      </c>
    </row>
    <row r="27" spans="1:14">
      <c r="B27" s="7" t="s">
        <v>236</v>
      </c>
    </row>
    <row r="28" spans="1:14">
      <c r="B28" t="s">
        <v>237</v>
      </c>
    </row>
    <row r="29" spans="1:14" ht="47.25" customHeight="1">
      <c r="H29" s="474" t="s">
        <v>201</v>
      </c>
      <c r="I29" s="475"/>
      <c r="J29" s="475"/>
      <c r="K29" s="475"/>
    </row>
  </sheetData>
  <mergeCells count="7">
    <mergeCell ref="H29:K29"/>
    <mergeCell ref="A25:D25"/>
    <mergeCell ref="B3:H3"/>
    <mergeCell ref="K2:L2"/>
    <mergeCell ref="A6:L6"/>
    <mergeCell ref="A17:F17"/>
    <mergeCell ref="A23:L23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80" orientation="landscape" r:id="rId1"/>
  <rowBreaks count="1" manualBreakCount="1">
    <brk id="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zoomScale="90" zoomScaleNormal="90" workbookViewId="0">
      <selection activeCell="E7" sqref="E7"/>
    </sheetView>
  </sheetViews>
  <sheetFormatPr defaultRowHeight="15"/>
  <cols>
    <col min="1" max="1" width="4.140625" customWidth="1"/>
    <col min="2" max="2" width="22.85546875" customWidth="1"/>
    <col min="3" max="3" width="20.85546875" customWidth="1"/>
    <col min="4" max="4" width="11.5703125" customWidth="1"/>
    <col min="5" max="5" width="14.7109375" style="207" customWidth="1"/>
    <col min="6" max="6" width="10.42578125" style="202" hidden="1" customWidth="1"/>
    <col min="7" max="7" width="13.5703125" customWidth="1"/>
    <col min="8" max="8" width="9.42578125" style="129" customWidth="1"/>
    <col min="9" max="9" width="13.7109375" style="129" customWidth="1"/>
    <col min="10" max="10" width="11.28515625" customWidth="1"/>
    <col min="11" max="11" width="11.5703125" customWidth="1"/>
    <col min="12" max="12" width="15.7109375" customWidth="1"/>
    <col min="13" max="13" width="22" customWidth="1"/>
  </cols>
  <sheetData>
    <row r="1" spans="1:13">
      <c r="A1" s="7"/>
      <c r="B1" s="237" t="s">
        <v>199</v>
      </c>
      <c r="C1" s="7"/>
      <c r="D1" s="7"/>
      <c r="E1" s="229"/>
      <c r="G1" s="7"/>
      <c r="H1" s="126"/>
      <c r="I1" s="126"/>
      <c r="J1" s="7"/>
      <c r="K1" s="32"/>
      <c r="L1" s="7"/>
    </row>
    <row r="2" spans="1:13">
      <c r="A2" s="1"/>
      <c r="B2" s="237" t="s">
        <v>200</v>
      </c>
      <c r="C2" s="1"/>
      <c r="D2" s="1"/>
      <c r="E2" s="249"/>
      <c r="G2" s="1"/>
      <c r="H2" s="169"/>
      <c r="I2" s="169"/>
      <c r="J2" s="1"/>
      <c r="K2" s="1"/>
      <c r="L2" s="81" t="s">
        <v>70</v>
      </c>
    </row>
    <row r="3" spans="1:13">
      <c r="A3" s="1"/>
      <c r="B3" s="1"/>
      <c r="C3" s="81" t="s">
        <v>7</v>
      </c>
      <c r="D3" s="81"/>
      <c r="E3" s="250"/>
      <c r="G3" s="81"/>
      <c r="H3" s="170"/>
      <c r="I3" s="170"/>
      <c r="J3" s="81"/>
      <c r="K3" s="1"/>
      <c r="L3" s="3" t="s">
        <v>234</v>
      </c>
    </row>
    <row r="4" spans="1:13">
      <c r="A4" s="1"/>
      <c r="B4" s="1"/>
      <c r="C4" s="81"/>
      <c r="D4" s="81"/>
      <c r="E4" s="250"/>
      <c r="G4" s="81"/>
      <c r="H4" s="170"/>
      <c r="I4" s="170"/>
      <c r="J4" s="81"/>
      <c r="K4" s="1"/>
    </row>
    <row r="5" spans="1:13" ht="18" customHeight="1">
      <c r="A5" s="333" t="s">
        <v>225</v>
      </c>
      <c r="B5" s="334"/>
      <c r="C5" s="334"/>
      <c r="D5" s="334"/>
      <c r="E5" s="334"/>
      <c r="F5" s="352" t="s">
        <v>214</v>
      </c>
      <c r="G5" s="334"/>
      <c r="H5" s="334"/>
      <c r="I5" s="334"/>
      <c r="J5" s="334"/>
      <c r="K5" s="334"/>
      <c r="L5" s="335"/>
    </row>
    <row r="6" spans="1:13" ht="102">
      <c r="A6" s="25" t="s">
        <v>37</v>
      </c>
      <c r="B6" s="25" t="s">
        <v>47</v>
      </c>
      <c r="C6" s="343" t="s">
        <v>213</v>
      </c>
      <c r="D6" s="31" t="s">
        <v>38</v>
      </c>
      <c r="E6" s="73" t="s">
        <v>182</v>
      </c>
      <c r="F6" s="204" t="s">
        <v>186</v>
      </c>
      <c r="G6" s="73" t="s">
        <v>124</v>
      </c>
      <c r="H6" s="138" t="s">
        <v>6</v>
      </c>
      <c r="I6" s="73" t="s">
        <v>207</v>
      </c>
      <c r="J6" s="73" t="s">
        <v>125</v>
      </c>
      <c r="K6" s="73" t="s">
        <v>121</v>
      </c>
      <c r="L6" s="25" t="s">
        <v>1</v>
      </c>
      <c r="M6" s="25" t="s">
        <v>233</v>
      </c>
    </row>
    <row r="7" spans="1:13" ht="179.25" customHeight="1">
      <c r="A7" s="18">
        <v>1</v>
      </c>
      <c r="B7" s="50" t="s">
        <v>117</v>
      </c>
      <c r="C7" s="13" t="s">
        <v>85</v>
      </c>
      <c r="D7" s="21" t="s">
        <v>51</v>
      </c>
      <c r="E7" s="251">
        <f>F7</f>
        <v>1</v>
      </c>
      <c r="F7" s="224">
        <v>1</v>
      </c>
      <c r="G7" s="71"/>
      <c r="H7" s="133"/>
      <c r="I7" s="252">
        <f>ROUND(G7*(1+H7),2)</f>
        <v>0</v>
      </c>
      <c r="J7" s="195">
        <f>G7*E7</f>
        <v>0</v>
      </c>
      <c r="K7" s="195">
        <f>I7*E7</f>
        <v>0</v>
      </c>
      <c r="L7" s="21"/>
      <c r="M7" s="435"/>
    </row>
    <row r="8" spans="1:13" ht="22.5" customHeight="1">
      <c r="A8" s="536" t="s">
        <v>158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</row>
    <row r="9" spans="1:13">
      <c r="A9" s="535"/>
      <c r="B9" s="535"/>
      <c r="C9" s="535"/>
      <c r="D9" s="32"/>
    </row>
    <row r="10" spans="1:13">
      <c r="A10" s="7"/>
      <c r="B10" s="7" t="s">
        <v>235</v>
      </c>
      <c r="C10" s="7"/>
      <c r="D10" s="7"/>
    </row>
    <row r="11" spans="1:13">
      <c r="A11" s="7"/>
      <c r="B11" s="7" t="s">
        <v>236</v>
      </c>
      <c r="C11" s="7"/>
      <c r="D11" s="7"/>
    </row>
    <row r="12" spans="1:13">
      <c r="B12" t="s">
        <v>237</v>
      </c>
    </row>
    <row r="13" spans="1:13" ht="46.5" customHeight="1">
      <c r="H13" s="474" t="s">
        <v>201</v>
      </c>
      <c r="I13" s="475"/>
      <c r="J13" s="475"/>
      <c r="K13" s="475"/>
    </row>
  </sheetData>
  <mergeCells count="3">
    <mergeCell ref="A9:C9"/>
    <mergeCell ref="A8:L8"/>
    <mergeCell ref="H13:K13"/>
  </mergeCells>
  <phoneticPr fontId="6" type="noConversion"/>
  <pageMargins left="0.25" right="0.25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zoomScale="90" zoomScaleNormal="90" workbookViewId="0">
      <selection activeCell="F1" sqref="F1:H1048576"/>
    </sheetView>
  </sheetViews>
  <sheetFormatPr defaultRowHeight="14.25"/>
  <cols>
    <col min="1" max="1" width="4.5703125" style="361" customWidth="1"/>
    <col min="2" max="2" width="31.7109375" style="361" customWidth="1"/>
    <col min="3" max="3" width="30.85546875" style="361" customWidth="1"/>
    <col min="4" max="4" width="17.85546875" style="361" customWidth="1"/>
    <col min="5" max="5" width="11.140625" style="362" customWidth="1"/>
    <col min="6" max="7" width="8.42578125" style="363" hidden="1" customWidth="1"/>
    <col min="8" max="8" width="17" style="363" hidden="1" customWidth="1"/>
    <col min="9" max="9" width="12" style="361" customWidth="1"/>
    <col min="10" max="10" width="8.28515625" style="364" customWidth="1"/>
    <col min="11" max="11" width="12.140625" style="365" customWidth="1"/>
    <col min="12" max="12" width="14" style="365" customWidth="1"/>
    <col min="13" max="13" width="15.28515625" style="365" customWidth="1"/>
    <col min="14" max="14" width="17.42578125" style="361" customWidth="1"/>
    <col min="15" max="15" width="20" style="361" customWidth="1"/>
    <col min="16" max="16" width="4.140625" style="361" customWidth="1"/>
    <col min="17" max="17" width="4" style="361" customWidth="1"/>
    <col min="18" max="16384" width="9.140625" style="361"/>
  </cols>
  <sheetData>
    <row r="1" spans="1:18">
      <c r="B1" s="237" t="s">
        <v>199</v>
      </c>
    </row>
    <row r="2" spans="1:18">
      <c r="B2" s="237" t="s">
        <v>200</v>
      </c>
      <c r="M2" s="366" t="s">
        <v>71</v>
      </c>
    </row>
    <row r="3" spans="1:18">
      <c r="C3" s="366" t="s">
        <v>7</v>
      </c>
      <c r="D3" s="366"/>
      <c r="E3" s="367"/>
      <c r="I3" s="366"/>
      <c r="J3" s="368"/>
      <c r="K3" s="369"/>
      <c r="L3" s="369"/>
      <c r="M3" s="3" t="s">
        <v>234</v>
      </c>
    </row>
    <row r="4" spans="1:18" ht="19.5" customHeight="1">
      <c r="A4" s="546" t="s">
        <v>226</v>
      </c>
      <c r="B4" s="547"/>
      <c r="C4" s="547"/>
      <c r="D4" s="547"/>
      <c r="E4" s="548"/>
      <c r="F4" s="544" t="s">
        <v>214</v>
      </c>
      <c r="G4" s="545"/>
      <c r="H4" s="370" t="s">
        <v>215</v>
      </c>
      <c r="I4" s="371"/>
      <c r="J4" s="371"/>
      <c r="K4" s="371"/>
      <c r="L4" s="371"/>
      <c r="M4" s="371"/>
      <c r="N4" s="371"/>
    </row>
    <row r="5" spans="1:18" ht="107.25" customHeight="1">
      <c r="A5" s="372" t="s">
        <v>37</v>
      </c>
      <c r="B5" s="372" t="s">
        <v>47</v>
      </c>
      <c r="C5" s="373" t="s">
        <v>213</v>
      </c>
      <c r="D5" s="372" t="s">
        <v>38</v>
      </c>
      <c r="E5" s="374" t="s">
        <v>182</v>
      </c>
      <c r="F5" s="375" t="s">
        <v>184</v>
      </c>
      <c r="G5" s="375" t="s">
        <v>185</v>
      </c>
      <c r="H5" s="376" t="s">
        <v>153</v>
      </c>
      <c r="I5" s="372" t="s">
        <v>130</v>
      </c>
      <c r="J5" s="377" t="s">
        <v>6</v>
      </c>
      <c r="K5" s="378" t="s">
        <v>203</v>
      </c>
      <c r="L5" s="378" t="s">
        <v>122</v>
      </c>
      <c r="M5" s="378" t="s">
        <v>126</v>
      </c>
      <c r="N5" s="374" t="s">
        <v>1</v>
      </c>
      <c r="O5" s="25" t="s">
        <v>233</v>
      </c>
    </row>
    <row r="6" spans="1:18" ht="43.5" customHeight="1">
      <c r="A6" s="372">
        <v>1</v>
      </c>
      <c r="B6" s="379" t="s">
        <v>119</v>
      </c>
      <c r="C6" s="380" t="s">
        <v>227</v>
      </c>
      <c r="D6" s="381" t="s">
        <v>60</v>
      </c>
      <c r="E6" s="374">
        <f>SUM(F6:H6)</f>
        <v>1</v>
      </c>
      <c r="F6" s="382">
        <v>1</v>
      </c>
      <c r="G6" s="383"/>
      <c r="H6" s="384"/>
      <c r="I6" s="385"/>
      <c r="J6" s="386"/>
      <c r="K6" s="387">
        <f>ROUND(I6*(1+J6),2)</f>
        <v>0</v>
      </c>
      <c r="L6" s="387">
        <f>I6*E6</f>
        <v>0</v>
      </c>
      <c r="M6" s="387">
        <f>K6*E6</f>
        <v>0</v>
      </c>
      <c r="N6" s="388"/>
      <c r="O6" s="443"/>
    </row>
    <row r="7" spans="1:18" ht="72" customHeight="1">
      <c r="A7" s="389">
        <v>2</v>
      </c>
      <c r="B7" s="390" t="s">
        <v>98</v>
      </c>
      <c r="C7" s="391" t="s">
        <v>97</v>
      </c>
      <c r="D7" s="392" t="s">
        <v>26</v>
      </c>
      <c r="E7" s="374">
        <f t="shared" ref="E7:E12" si="0">SUM(F7:H7)</f>
        <v>3</v>
      </c>
      <c r="F7" s="383"/>
      <c r="G7" s="383">
        <v>3</v>
      </c>
      <c r="H7" s="384"/>
      <c r="I7" s="393"/>
      <c r="J7" s="394"/>
      <c r="K7" s="387">
        <f t="shared" ref="K7:K12" si="1">ROUND(I7*(1+J7),2)</f>
        <v>0</v>
      </c>
      <c r="L7" s="387">
        <f t="shared" ref="L7:L12" si="2">I7*E7</f>
        <v>0</v>
      </c>
      <c r="M7" s="387">
        <f t="shared" ref="M7:M12" si="3">K7*E7</f>
        <v>0</v>
      </c>
      <c r="N7" s="392"/>
      <c r="O7" s="443"/>
      <c r="P7" s="395"/>
      <c r="Q7" s="395"/>
      <c r="R7" s="395"/>
    </row>
    <row r="8" spans="1:18" ht="66" customHeight="1">
      <c r="A8" s="389">
        <v>3</v>
      </c>
      <c r="B8" s="390" t="s">
        <v>118</v>
      </c>
      <c r="C8" s="391" t="s">
        <v>48</v>
      </c>
      <c r="D8" s="392" t="s">
        <v>49</v>
      </c>
      <c r="E8" s="374">
        <f t="shared" si="0"/>
        <v>3</v>
      </c>
      <c r="F8" s="383"/>
      <c r="G8" s="383">
        <v>3</v>
      </c>
      <c r="H8" s="384"/>
      <c r="I8" s="393"/>
      <c r="J8" s="394"/>
      <c r="K8" s="387">
        <f t="shared" si="1"/>
        <v>0</v>
      </c>
      <c r="L8" s="387">
        <f t="shared" si="2"/>
        <v>0</v>
      </c>
      <c r="M8" s="387">
        <f t="shared" si="3"/>
        <v>0</v>
      </c>
      <c r="N8" s="392"/>
      <c r="O8" s="443"/>
    </row>
    <row r="9" spans="1:18" ht="97.5" customHeight="1">
      <c r="A9" s="389">
        <v>4</v>
      </c>
      <c r="B9" s="396" t="s">
        <v>100</v>
      </c>
      <c r="C9" s="411" t="s">
        <v>99</v>
      </c>
      <c r="D9" s="396" t="s">
        <v>68</v>
      </c>
      <c r="E9" s="374">
        <f t="shared" si="0"/>
        <v>4</v>
      </c>
      <c r="F9" s="383"/>
      <c r="G9" s="383"/>
      <c r="H9" s="384">
        <v>4</v>
      </c>
      <c r="I9" s="397"/>
      <c r="J9" s="398"/>
      <c r="K9" s="387">
        <f t="shared" si="1"/>
        <v>0</v>
      </c>
      <c r="L9" s="387">
        <f t="shared" si="2"/>
        <v>0</v>
      </c>
      <c r="M9" s="387">
        <f t="shared" si="3"/>
        <v>0</v>
      </c>
      <c r="N9" s="399"/>
      <c r="O9" s="443"/>
    </row>
    <row r="10" spans="1:18" ht="141" customHeight="1">
      <c r="A10" s="389">
        <v>5</v>
      </c>
      <c r="B10" s="396" t="s">
        <v>101</v>
      </c>
      <c r="C10" s="400" t="s">
        <v>195</v>
      </c>
      <c r="D10" s="396" t="s">
        <v>154</v>
      </c>
      <c r="E10" s="374">
        <f t="shared" si="0"/>
        <v>4</v>
      </c>
      <c r="F10" s="383"/>
      <c r="G10" s="383"/>
      <c r="H10" s="384">
        <v>4</v>
      </c>
      <c r="I10" s="397"/>
      <c r="J10" s="398"/>
      <c r="K10" s="387">
        <f t="shared" si="1"/>
        <v>0</v>
      </c>
      <c r="L10" s="387">
        <f t="shared" si="2"/>
        <v>0</v>
      </c>
      <c r="M10" s="387">
        <f t="shared" si="3"/>
        <v>0</v>
      </c>
      <c r="N10" s="399"/>
      <c r="O10" s="443"/>
    </row>
    <row r="11" spans="1:18" ht="55.5" customHeight="1">
      <c r="A11" s="389">
        <v>6</v>
      </c>
      <c r="B11" s="396" t="s">
        <v>138</v>
      </c>
      <c r="C11" s="400"/>
      <c r="D11" s="396" t="s">
        <v>194</v>
      </c>
      <c r="E11" s="374">
        <f t="shared" si="0"/>
        <v>1</v>
      </c>
      <c r="F11" s="383"/>
      <c r="G11" s="383"/>
      <c r="H11" s="384">
        <v>1</v>
      </c>
      <c r="I11" s="397"/>
      <c r="J11" s="398"/>
      <c r="K11" s="387">
        <f t="shared" si="1"/>
        <v>0</v>
      </c>
      <c r="L11" s="387">
        <f t="shared" si="2"/>
        <v>0</v>
      </c>
      <c r="M11" s="387">
        <f t="shared" si="3"/>
        <v>0</v>
      </c>
      <c r="N11" s="399"/>
      <c r="O11" s="443"/>
    </row>
    <row r="12" spans="1:18" ht="159" customHeight="1">
      <c r="A12" s="389">
        <v>7</v>
      </c>
      <c r="B12" s="390" t="s">
        <v>102</v>
      </c>
      <c r="C12" s="401" t="s">
        <v>228</v>
      </c>
      <c r="D12" s="392" t="s">
        <v>72</v>
      </c>
      <c r="E12" s="374">
        <f t="shared" si="0"/>
        <v>3</v>
      </c>
      <c r="F12" s="383"/>
      <c r="G12" s="383">
        <v>3</v>
      </c>
      <c r="H12" s="376"/>
      <c r="I12" s="393"/>
      <c r="J12" s="394"/>
      <c r="K12" s="387">
        <f t="shared" si="1"/>
        <v>0</v>
      </c>
      <c r="L12" s="387">
        <f t="shared" si="2"/>
        <v>0</v>
      </c>
      <c r="M12" s="387">
        <f t="shared" si="3"/>
        <v>0</v>
      </c>
      <c r="N12" s="392"/>
      <c r="O12" s="443"/>
    </row>
    <row r="13" spans="1:18" s="409" customFormat="1" ht="25.9" customHeight="1" thickBot="1">
      <c r="A13" s="402"/>
      <c r="B13" s="403" t="s">
        <v>202</v>
      </c>
      <c r="C13" s="404"/>
      <c r="D13" s="404"/>
      <c r="E13" s="404"/>
      <c r="F13" s="405"/>
      <c r="G13" s="405"/>
      <c r="H13" s="406"/>
      <c r="I13" s="407"/>
      <c r="J13" s="408"/>
      <c r="K13" s="407"/>
      <c r="L13" s="407">
        <f>SUM(L6:L12)</f>
        <v>0</v>
      </c>
      <c r="M13" s="407">
        <f>SUM(M6:M12)</f>
        <v>0</v>
      </c>
      <c r="N13" s="404"/>
      <c r="O13" s="444"/>
    </row>
    <row r="14" spans="1:18" ht="39" customHeight="1">
      <c r="A14" s="538" t="s">
        <v>159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40"/>
    </row>
    <row r="15" spans="1:18" ht="24.75" customHeight="1">
      <c r="A15" s="541" t="s">
        <v>169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</row>
    <row r="16" spans="1:18">
      <c r="A16" s="410"/>
      <c r="B16" s="7" t="s">
        <v>235</v>
      </c>
      <c r="C16" s="410"/>
      <c r="D16" s="410"/>
    </row>
    <row r="17" spans="1:13">
      <c r="A17" s="410"/>
      <c r="B17" s="7" t="s">
        <v>236</v>
      </c>
      <c r="C17" s="410"/>
      <c r="D17" s="410"/>
    </row>
    <row r="18" spans="1:13">
      <c r="B18" t="s">
        <v>237</v>
      </c>
    </row>
    <row r="19" spans="1:13" ht="53.25" customHeight="1">
      <c r="I19" s="542" t="s">
        <v>201</v>
      </c>
      <c r="J19" s="542"/>
      <c r="K19" s="543"/>
      <c r="L19" s="543"/>
      <c r="M19" s="543"/>
    </row>
  </sheetData>
  <mergeCells count="5">
    <mergeCell ref="A14:N14"/>
    <mergeCell ref="A15:N15"/>
    <mergeCell ref="I19:M19"/>
    <mergeCell ref="F4:G4"/>
    <mergeCell ref="A4:E4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"/>
  <sheetViews>
    <sheetView zoomScaleNormal="100" workbookViewId="0">
      <selection activeCell="F7" sqref="F7"/>
    </sheetView>
  </sheetViews>
  <sheetFormatPr defaultRowHeight="15"/>
  <cols>
    <col min="1" max="1" width="5.7109375" customWidth="1"/>
    <col min="3" max="3" width="11.140625" customWidth="1"/>
    <col min="4" max="4" width="34.85546875" customWidth="1"/>
    <col min="5" max="5" width="9.5703125" customWidth="1"/>
    <col min="6" max="6" width="7.85546875" style="207" customWidth="1"/>
    <col min="7" max="7" width="11.28515625" style="90" hidden="1" customWidth="1"/>
    <col min="8" max="8" width="12.140625" style="212" customWidth="1"/>
    <col min="9" max="9" width="7.5703125" customWidth="1"/>
    <col min="10" max="10" width="10" customWidth="1"/>
    <col min="11" max="11" width="12.140625" style="120" customWidth="1"/>
    <col min="12" max="12" width="14" style="120" customWidth="1"/>
    <col min="13" max="13" width="14" customWidth="1"/>
    <col min="14" max="14" width="23.7109375" customWidth="1"/>
  </cols>
  <sheetData>
    <row r="1" spans="1:14">
      <c r="A1" s="7"/>
      <c r="B1" s="237" t="s">
        <v>199</v>
      </c>
      <c r="C1" s="7"/>
      <c r="D1" s="7"/>
      <c r="E1" s="7"/>
      <c r="F1" s="229"/>
      <c r="H1" s="209"/>
      <c r="I1" s="7"/>
      <c r="J1" s="7"/>
      <c r="K1" s="172"/>
      <c r="L1" s="172"/>
      <c r="M1" s="7"/>
    </row>
    <row r="2" spans="1:14">
      <c r="A2" s="7"/>
      <c r="B2" s="237" t="s">
        <v>200</v>
      </c>
      <c r="C2" s="7"/>
      <c r="D2" s="7"/>
      <c r="E2" s="7"/>
      <c r="F2" s="229"/>
      <c r="H2" s="209"/>
      <c r="I2" s="7"/>
      <c r="J2" s="7"/>
      <c r="K2" s="172"/>
      <c r="L2" s="479" t="s">
        <v>16</v>
      </c>
      <c r="M2" s="479"/>
    </row>
    <row r="3" spans="1:14">
      <c r="A3" s="7"/>
      <c r="B3" s="7"/>
      <c r="C3" s="7"/>
      <c r="D3" s="7"/>
      <c r="E3" s="7"/>
      <c r="F3" s="229"/>
      <c r="H3" s="209"/>
      <c r="I3" s="7"/>
      <c r="J3" s="7"/>
      <c r="K3" s="172"/>
      <c r="L3" s="3" t="s">
        <v>234</v>
      </c>
      <c r="M3" s="7"/>
    </row>
    <row r="4" spans="1:14">
      <c r="A4" s="79"/>
      <c r="B4" s="79"/>
      <c r="C4" s="79"/>
      <c r="D4" s="78" t="s">
        <v>11</v>
      </c>
      <c r="E4" s="78"/>
      <c r="F4" s="268"/>
      <c r="G4" s="92"/>
      <c r="H4" s="269"/>
      <c r="I4" s="78"/>
      <c r="J4" s="78"/>
      <c r="K4" s="173"/>
      <c r="L4" s="174"/>
      <c r="M4" s="79"/>
      <c r="N4" s="1"/>
    </row>
    <row r="5" spans="1:14" ht="14.25">
      <c r="A5" s="7"/>
      <c r="B5" s="556" t="s">
        <v>143</v>
      </c>
      <c r="C5" s="525"/>
      <c r="D5" s="525"/>
      <c r="E5" s="337"/>
      <c r="F5" s="337"/>
      <c r="G5" s="353" t="s">
        <v>214</v>
      </c>
      <c r="H5" s="337"/>
      <c r="I5" s="337"/>
      <c r="J5" s="337"/>
      <c r="K5" s="337"/>
      <c r="L5" s="337"/>
      <c r="M5" s="337"/>
      <c r="N5" s="1"/>
    </row>
    <row r="6" spans="1:14" ht="89.25">
      <c r="A6" s="23" t="s">
        <v>37</v>
      </c>
      <c r="B6" s="550" t="s">
        <v>47</v>
      </c>
      <c r="C6" s="551"/>
      <c r="D6" s="344" t="s">
        <v>213</v>
      </c>
      <c r="E6" s="23" t="s">
        <v>38</v>
      </c>
      <c r="F6" s="73" t="s">
        <v>182</v>
      </c>
      <c r="G6" s="206" t="s">
        <v>152</v>
      </c>
      <c r="H6" s="74" t="s">
        <v>130</v>
      </c>
      <c r="I6" s="23" t="s">
        <v>6</v>
      </c>
      <c r="J6" s="74" t="s">
        <v>203</v>
      </c>
      <c r="K6" s="175" t="s">
        <v>122</v>
      </c>
      <c r="L6" s="175" t="s">
        <v>121</v>
      </c>
      <c r="M6" s="23" t="s">
        <v>2</v>
      </c>
      <c r="N6" s="25" t="s">
        <v>233</v>
      </c>
    </row>
    <row r="7" spans="1:14" s="12" customFormat="1" ht="231.75" customHeight="1">
      <c r="A7" s="6">
        <v>1</v>
      </c>
      <c r="B7" s="552" t="s">
        <v>116</v>
      </c>
      <c r="C7" s="553"/>
      <c r="D7" s="22" t="s">
        <v>65</v>
      </c>
      <c r="E7" s="22" t="s">
        <v>57</v>
      </c>
      <c r="F7" s="73">
        <f>G7</f>
        <v>6</v>
      </c>
      <c r="G7" s="95">
        <v>6</v>
      </c>
      <c r="H7" s="270"/>
      <c r="I7" s="132"/>
      <c r="J7" s="176">
        <f>ROUND(H7*(1+I7),2)</f>
        <v>0</v>
      </c>
      <c r="K7" s="154">
        <f>H7*F7</f>
        <v>0</v>
      </c>
      <c r="L7" s="178">
        <f>J7*F7</f>
        <v>0</v>
      </c>
      <c r="M7" s="6"/>
      <c r="N7" s="445"/>
    </row>
    <row r="8" spans="1:14" ht="14.25">
      <c r="A8" s="554" t="s">
        <v>165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2"/>
    </row>
    <row r="9" spans="1:14" ht="12.75">
      <c r="B9" s="549"/>
      <c r="C9" s="549"/>
      <c r="D9" s="549"/>
      <c r="E9" s="549"/>
      <c r="F9" s="549"/>
      <c r="G9" s="549"/>
      <c r="H9" s="549"/>
      <c r="I9" s="11"/>
      <c r="J9" s="227"/>
      <c r="K9" s="118"/>
    </row>
    <row r="10" spans="1:14">
      <c r="B10" s="7" t="s">
        <v>235</v>
      </c>
      <c r="C10" s="7"/>
      <c r="D10" s="7"/>
      <c r="E10" s="7"/>
      <c r="F10" s="229"/>
      <c r="H10" s="209"/>
      <c r="I10" s="7"/>
      <c r="J10" s="7"/>
      <c r="K10" s="172"/>
    </row>
    <row r="11" spans="1:14">
      <c r="B11" s="7" t="s">
        <v>236</v>
      </c>
    </row>
    <row r="12" spans="1:14">
      <c r="B12" t="s">
        <v>237</v>
      </c>
    </row>
    <row r="13" spans="1:14" ht="67.5" customHeight="1">
      <c r="I13" s="474" t="s">
        <v>201</v>
      </c>
      <c r="J13" s="474"/>
      <c r="K13" s="475"/>
      <c r="L13" s="475"/>
      <c r="M13" s="475"/>
    </row>
  </sheetData>
  <mergeCells count="7">
    <mergeCell ref="B9:H9"/>
    <mergeCell ref="L2:M2"/>
    <mergeCell ref="B6:C6"/>
    <mergeCell ref="B7:C7"/>
    <mergeCell ref="I13:M13"/>
    <mergeCell ref="A8:M8"/>
    <mergeCell ref="B5:D5"/>
  </mergeCells>
  <phoneticPr fontId="6" type="noConversion"/>
  <pageMargins left="0.25" right="0.25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zoomScale="90" zoomScaleNormal="90" workbookViewId="0">
      <selection activeCell="B5" sqref="B5:D5"/>
    </sheetView>
  </sheetViews>
  <sheetFormatPr defaultRowHeight="15"/>
  <cols>
    <col min="1" max="1" width="5.7109375" customWidth="1"/>
    <col min="3" max="3" width="12.140625" customWidth="1"/>
    <col min="4" max="4" width="32.42578125" customWidth="1"/>
    <col min="5" max="5" width="9.7109375" customWidth="1"/>
    <col min="6" max="6" width="7.7109375" style="207" customWidth="1"/>
    <col min="7" max="7" width="11.42578125" style="90" hidden="1" customWidth="1"/>
    <col min="8" max="8" width="12.42578125" customWidth="1"/>
    <col min="9" max="9" width="8.28515625" customWidth="1"/>
    <col min="10" max="10" width="11.7109375" customWidth="1"/>
    <col min="11" max="11" width="15.42578125" style="120" customWidth="1"/>
    <col min="12" max="12" width="15.28515625" style="120" customWidth="1"/>
    <col min="13" max="13" width="15.42578125" customWidth="1"/>
    <col min="14" max="14" width="32" customWidth="1"/>
  </cols>
  <sheetData>
    <row r="1" spans="1:17">
      <c r="A1" s="7"/>
      <c r="B1" s="237" t="s">
        <v>199</v>
      </c>
      <c r="C1" s="7"/>
      <c r="D1" s="7"/>
      <c r="E1" s="7"/>
      <c r="F1" s="229"/>
      <c r="H1" s="7"/>
      <c r="I1" s="7"/>
      <c r="J1" s="7"/>
      <c r="K1" s="172"/>
      <c r="L1" s="172"/>
      <c r="M1" s="7"/>
    </row>
    <row r="2" spans="1:17">
      <c r="A2" s="7"/>
      <c r="B2" s="237" t="s">
        <v>200</v>
      </c>
      <c r="C2" s="7"/>
      <c r="D2" s="7"/>
      <c r="E2" s="7"/>
      <c r="F2" s="229"/>
      <c r="H2" s="7"/>
      <c r="I2" s="7"/>
      <c r="J2" s="7"/>
      <c r="K2" s="172"/>
      <c r="L2" s="479" t="s">
        <v>50</v>
      </c>
      <c r="M2" s="479"/>
    </row>
    <row r="3" spans="1:17">
      <c r="A3" s="7"/>
      <c r="B3" s="7"/>
      <c r="C3" s="7"/>
      <c r="D3" s="7"/>
      <c r="E3" s="7"/>
      <c r="F3" s="229"/>
      <c r="H3" s="7"/>
      <c r="I3" s="7"/>
      <c r="J3" s="7"/>
      <c r="K3" s="172"/>
      <c r="L3" s="3" t="s">
        <v>234</v>
      </c>
      <c r="M3" s="7"/>
    </row>
    <row r="4" spans="1:17">
      <c r="A4" s="7"/>
      <c r="B4" s="7"/>
      <c r="C4" s="7"/>
      <c r="D4" s="15" t="s">
        <v>8</v>
      </c>
      <c r="E4" s="15"/>
      <c r="F4" s="230"/>
      <c r="H4" s="15"/>
      <c r="I4" s="15"/>
      <c r="J4" s="15"/>
      <c r="K4" s="171"/>
      <c r="L4" s="172"/>
      <c r="M4" s="7"/>
    </row>
    <row r="5" spans="1:17" ht="18.75" customHeight="1">
      <c r="A5" s="7"/>
      <c r="B5" s="561" t="s">
        <v>150</v>
      </c>
      <c r="C5" s="525"/>
      <c r="D5" s="525"/>
      <c r="E5" s="338"/>
      <c r="F5" s="338"/>
      <c r="G5" s="77" t="s">
        <v>214</v>
      </c>
      <c r="H5" s="338" t="s">
        <v>229</v>
      </c>
      <c r="I5" s="338"/>
      <c r="J5" s="338"/>
      <c r="K5" s="338"/>
      <c r="L5" s="338"/>
      <c r="M5" s="338"/>
    </row>
    <row r="6" spans="1:17" ht="79.5" customHeight="1">
      <c r="A6" s="25" t="s">
        <v>37</v>
      </c>
      <c r="B6" s="550" t="s">
        <v>47</v>
      </c>
      <c r="C6" s="551"/>
      <c r="D6" s="344" t="s">
        <v>213</v>
      </c>
      <c r="E6" s="23" t="s">
        <v>38</v>
      </c>
      <c r="F6" s="73" t="s">
        <v>182</v>
      </c>
      <c r="G6" s="206" t="s">
        <v>188</v>
      </c>
      <c r="H6" s="74" t="s">
        <v>130</v>
      </c>
      <c r="I6" s="23" t="s">
        <v>6</v>
      </c>
      <c r="J6" s="74" t="s">
        <v>203</v>
      </c>
      <c r="K6" s="175" t="s">
        <v>122</v>
      </c>
      <c r="L6" s="175" t="s">
        <v>121</v>
      </c>
      <c r="M6" s="25" t="s">
        <v>3</v>
      </c>
      <c r="N6" s="25" t="s">
        <v>233</v>
      </c>
    </row>
    <row r="7" spans="1:17" ht="185.25" customHeight="1">
      <c r="A7" s="22">
        <v>1</v>
      </c>
      <c r="B7" s="557" t="s">
        <v>157</v>
      </c>
      <c r="C7" s="558"/>
      <c r="D7" s="4" t="s">
        <v>66</v>
      </c>
      <c r="E7" s="6" t="s">
        <v>56</v>
      </c>
      <c r="F7" s="251">
        <f>G7</f>
        <v>2</v>
      </c>
      <c r="G7" s="220">
        <v>2</v>
      </c>
      <c r="H7" s="72"/>
      <c r="I7" s="132"/>
      <c r="J7" s="176">
        <f>ROUND(H7*(1+I7),2)</f>
        <v>0</v>
      </c>
      <c r="K7" s="154">
        <f>H7*F7</f>
        <v>0</v>
      </c>
      <c r="L7" s="178">
        <f>J7*F7</f>
        <v>0</v>
      </c>
      <c r="M7" s="26"/>
      <c r="N7" s="435"/>
    </row>
    <row r="8" spans="1:17" ht="46.5" customHeight="1">
      <c r="A8" s="559" t="s">
        <v>159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82"/>
      <c r="O8" s="82"/>
      <c r="P8" s="82"/>
      <c r="Q8" s="82"/>
    </row>
    <row r="9" spans="1:17">
      <c r="A9" s="7" t="s">
        <v>235</v>
      </c>
      <c r="B9" s="7"/>
      <c r="C9" s="7"/>
      <c r="D9" s="7"/>
      <c r="E9" s="7"/>
      <c r="F9" s="229"/>
      <c r="H9" s="7"/>
      <c r="I9" s="7"/>
      <c r="J9" s="7"/>
      <c r="K9" s="172"/>
      <c r="L9" s="172"/>
      <c r="M9" s="7"/>
    </row>
    <row r="10" spans="1:17">
      <c r="A10" s="7" t="s">
        <v>236</v>
      </c>
      <c r="B10" s="7"/>
      <c r="C10" s="7"/>
      <c r="D10" s="7"/>
      <c r="E10" s="7"/>
      <c r="F10" s="229"/>
      <c r="H10" s="7"/>
      <c r="I10" s="7"/>
      <c r="J10" s="7"/>
      <c r="K10" s="172"/>
      <c r="L10" s="172"/>
      <c r="M10" s="7"/>
    </row>
    <row r="11" spans="1:17">
      <c r="A11" t="s">
        <v>237</v>
      </c>
      <c r="B11" s="7"/>
      <c r="C11" s="7"/>
      <c r="D11" s="7"/>
      <c r="E11" s="7"/>
      <c r="F11" s="229"/>
      <c r="H11" s="7"/>
      <c r="I11" s="7"/>
      <c r="J11" s="7"/>
      <c r="K11" s="172"/>
      <c r="L11" s="172"/>
      <c r="M11" s="7"/>
    </row>
    <row r="12" spans="1:17">
      <c r="A12" s="7"/>
      <c r="B12" s="7"/>
      <c r="C12" s="7"/>
      <c r="D12" s="7"/>
      <c r="E12" s="7"/>
      <c r="F12" s="229"/>
      <c r="H12" s="7"/>
      <c r="I12" s="7"/>
      <c r="J12" s="7"/>
      <c r="K12" s="172"/>
      <c r="L12" s="172"/>
      <c r="M12" s="7"/>
    </row>
    <row r="13" spans="1:17" ht="51.75" customHeight="1">
      <c r="A13" s="7"/>
      <c r="B13" s="549"/>
      <c r="C13" s="549"/>
      <c r="D13" s="549"/>
      <c r="E13" s="549"/>
      <c r="F13" s="229"/>
      <c r="H13" s="7"/>
      <c r="I13" s="7"/>
      <c r="J13" s="474" t="s">
        <v>201</v>
      </c>
      <c r="K13" s="474"/>
      <c r="L13" s="475"/>
      <c r="M13" s="475"/>
      <c r="N13" s="475"/>
    </row>
    <row r="14" spans="1:17">
      <c r="A14" s="7"/>
      <c r="B14" s="7"/>
      <c r="C14" s="7"/>
      <c r="D14" s="7"/>
      <c r="E14" s="7"/>
      <c r="F14" s="229"/>
      <c r="H14" s="7"/>
      <c r="I14" s="7"/>
      <c r="J14" s="7"/>
      <c r="K14" s="172"/>
      <c r="L14" s="172"/>
      <c r="M14" s="7"/>
    </row>
    <row r="15" spans="1:17" ht="12.75">
      <c r="A15" s="7"/>
      <c r="B15" s="549"/>
      <c r="C15" s="549"/>
      <c r="D15" s="549"/>
      <c r="E15" s="549"/>
      <c r="F15" s="549"/>
      <c r="G15" s="549"/>
      <c r="H15" s="549"/>
      <c r="I15" s="11"/>
      <c r="J15" s="227"/>
      <c r="K15" s="118"/>
      <c r="L15" s="172"/>
      <c r="M15" s="7"/>
    </row>
    <row r="16" spans="1:17">
      <c r="A16" s="7"/>
      <c r="B16" s="7"/>
      <c r="C16" s="7"/>
      <c r="D16" s="7"/>
      <c r="E16" s="7"/>
      <c r="F16" s="229"/>
      <c r="H16" s="7"/>
      <c r="I16" s="7"/>
      <c r="J16" s="7"/>
      <c r="K16" s="172"/>
      <c r="L16" s="172"/>
      <c r="M16" s="7"/>
    </row>
    <row r="17" spans="2:11" ht="12.75">
      <c r="B17" s="549"/>
      <c r="C17" s="549"/>
      <c r="D17" s="549"/>
      <c r="E17" s="549"/>
      <c r="F17" s="549"/>
      <c r="G17" s="549"/>
      <c r="H17" s="549"/>
      <c r="I17" s="11"/>
      <c r="J17" s="227"/>
      <c r="K17" s="118"/>
    </row>
    <row r="18" spans="2:11">
      <c r="B18" s="7"/>
      <c r="C18" s="7"/>
      <c r="D18" s="7"/>
      <c r="E18" s="7"/>
      <c r="F18" s="229"/>
      <c r="H18" s="7"/>
      <c r="I18" s="7"/>
      <c r="J18" s="7"/>
      <c r="K18" s="172"/>
    </row>
    <row r="19" spans="2:11">
      <c r="B19" s="7"/>
      <c r="C19" s="7"/>
      <c r="D19" s="7"/>
      <c r="E19" s="7"/>
      <c r="F19" s="229"/>
      <c r="H19" s="7"/>
      <c r="I19" s="7"/>
      <c r="J19" s="7"/>
      <c r="K19" s="172"/>
    </row>
  </sheetData>
  <mergeCells count="9">
    <mergeCell ref="L2:M2"/>
    <mergeCell ref="B6:C6"/>
    <mergeCell ref="B7:C7"/>
    <mergeCell ref="B17:H17"/>
    <mergeCell ref="B15:H15"/>
    <mergeCell ref="B13:E13"/>
    <mergeCell ref="A8:M8"/>
    <mergeCell ref="J13:N13"/>
    <mergeCell ref="B5:D5"/>
  </mergeCells>
  <phoneticPr fontId="6" type="noConversion"/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0"/>
  <sheetViews>
    <sheetView zoomScale="90" zoomScaleNormal="90" workbookViewId="0">
      <selection activeCell="F1" sqref="F1:F1048576"/>
    </sheetView>
  </sheetViews>
  <sheetFormatPr defaultRowHeight="15"/>
  <cols>
    <col min="1" max="1" width="5.28515625" customWidth="1"/>
    <col min="2" max="2" width="18.85546875" customWidth="1"/>
    <col min="3" max="3" width="41.140625" customWidth="1"/>
    <col min="4" max="4" width="13.5703125" customWidth="1"/>
    <col min="5" max="5" width="7.85546875" style="207" customWidth="1"/>
    <col min="6" max="6" width="10.28515625" style="90" hidden="1" customWidth="1"/>
    <col min="7" max="7" width="12.85546875" style="281" customWidth="1"/>
    <col min="8" max="8" width="7.140625" style="129" customWidth="1"/>
    <col min="9" max="9" width="12" style="120" customWidth="1"/>
    <col min="10" max="10" width="11.42578125" style="120" customWidth="1"/>
    <col min="11" max="11" width="14" style="120" customWidth="1"/>
    <col min="12" max="12" width="17.140625" customWidth="1"/>
    <col min="13" max="13" width="25.7109375" customWidth="1"/>
  </cols>
  <sheetData>
    <row r="1" spans="1:18">
      <c r="B1" s="237" t="s">
        <v>199</v>
      </c>
    </row>
    <row r="2" spans="1:18">
      <c r="A2" s="7"/>
      <c r="B2" s="237" t="s">
        <v>200</v>
      </c>
      <c r="C2" s="14"/>
      <c r="D2" s="14"/>
      <c r="E2" s="271"/>
      <c r="G2" s="107"/>
      <c r="H2" s="179"/>
      <c r="I2" s="181"/>
      <c r="J2" s="181"/>
      <c r="K2" s="171" t="s">
        <v>13</v>
      </c>
      <c r="L2" s="7"/>
    </row>
    <row r="3" spans="1:18" ht="15.75">
      <c r="A3" s="7"/>
      <c r="B3" s="16" t="s">
        <v>14</v>
      </c>
      <c r="C3" s="17"/>
      <c r="D3" s="17"/>
      <c r="E3" s="272"/>
      <c r="F3" s="96"/>
      <c r="G3" s="278"/>
      <c r="H3" s="142"/>
      <c r="I3" s="182"/>
      <c r="J3" s="182"/>
      <c r="K3" s="3" t="s">
        <v>234</v>
      </c>
      <c r="L3" s="7"/>
    </row>
    <row r="4" spans="1:18" ht="12.75">
      <c r="A4" s="339" t="s">
        <v>144</v>
      </c>
      <c r="B4" s="339"/>
      <c r="C4" s="339"/>
      <c r="D4" s="339"/>
      <c r="E4" s="339"/>
      <c r="F4" s="354" t="s">
        <v>214</v>
      </c>
      <c r="G4" s="339"/>
      <c r="H4" s="339"/>
      <c r="I4" s="339"/>
      <c r="J4" s="339"/>
      <c r="K4" s="339"/>
      <c r="L4" s="339"/>
    </row>
    <row r="5" spans="1:18" ht="90" customHeight="1">
      <c r="A5" s="42" t="s">
        <v>15</v>
      </c>
      <c r="B5" s="42" t="s">
        <v>52</v>
      </c>
      <c r="C5" s="42" t="s">
        <v>213</v>
      </c>
      <c r="D5" s="42" t="s">
        <v>53</v>
      </c>
      <c r="E5" s="73" t="s">
        <v>182</v>
      </c>
      <c r="F5" s="205" t="s">
        <v>186</v>
      </c>
      <c r="G5" s="109" t="s">
        <v>128</v>
      </c>
      <c r="H5" s="180" t="s">
        <v>6</v>
      </c>
      <c r="I5" s="183" t="s">
        <v>208</v>
      </c>
      <c r="J5" s="183" t="s">
        <v>122</v>
      </c>
      <c r="K5" s="183" t="s">
        <v>121</v>
      </c>
      <c r="L5" s="42" t="s">
        <v>4</v>
      </c>
      <c r="M5" s="25" t="s">
        <v>233</v>
      </c>
    </row>
    <row r="6" spans="1:18" ht="318.75">
      <c r="A6" s="42">
        <v>1</v>
      </c>
      <c r="B6" s="42" t="s">
        <v>191</v>
      </c>
      <c r="C6" s="48" t="s">
        <v>73</v>
      </c>
      <c r="D6" s="47" t="s">
        <v>136</v>
      </c>
      <c r="E6" s="73">
        <f>F6</f>
        <v>14</v>
      </c>
      <c r="F6" s="218">
        <v>14</v>
      </c>
      <c r="G6" s="280"/>
      <c r="H6" s="49"/>
      <c r="I6" s="184">
        <f>ROUND(G6*(1+H6),2)</f>
        <v>0</v>
      </c>
      <c r="J6" s="184">
        <f>G6*E6</f>
        <v>0</v>
      </c>
      <c r="K6" s="185">
        <f>I6*E6</f>
        <v>0</v>
      </c>
      <c r="L6" s="64"/>
      <c r="M6" s="435"/>
    </row>
    <row r="7" spans="1:18" ht="306">
      <c r="A7" s="42">
        <v>2</v>
      </c>
      <c r="B7" s="42" t="s">
        <v>192</v>
      </c>
      <c r="C7" s="48" t="s">
        <v>103</v>
      </c>
      <c r="D7" s="47" t="s">
        <v>137</v>
      </c>
      <c r="E7" s="73">
        <f t="shared" ref="E7:E8" si="0">F7</f>
        <v>7</v>
      </c>
      <c r="F7" s="218">
        <v>7</v>
      </c>
      <c r="G7" s="280"/>
      <c r="H7" s="49"/>
      <c r="I7" s="184">
        <f t="shared" ref="I7:I8" si="1">ROUND(G7*(1+H7),2)</f>
        <v>0</v>
      </c>
      <c r="J7" s="184">
        <f t="shared" ref="J7:J8" si="2">G7*E7</f>
        <v>0</v>
      </c>
      <c r="K7" s="185">
        <f t="shared" ref="K7:K8" si="3">I7*E7</f>
        <v>0</v>
      </c>
      <c r="L7" s="64"/>
      <c r="M7" s="435"/>
    </row>
    <row r="8" spans="1:18" ht="58.9" customHeight="1">
      <c r="A8" s="157">
        <v>3</v>
      </c>
      <c r="B8" s="157" t="s">
        <v>193</v>
      </c>
      <c r="C8" s="158" t="s">
        <v>134</v>
      </c>
      <c r="D8" s="158" t="s">
        <v>135</v>
      </c>
      <c r="E8" s="74">
        <f t="shared" si="0"/>
        <v>7</v>
      </c>
      <c r="F8" s="223">
        <v>7</v>
      </c>
      <c r="G8" s="345"/>
      <c r="H8" s="346"/>
      <c r="I8" s="184">
        <f t="shared" si="1"/>
        <v>0</v>
      </c>
      <c r="J8" s="347">
        <f t="shared" si="2"/>
        <v>0</v>
      </c>
      <c r="K8" s="185">
        <f t="shared" si="3"/>
        <v>0</v>
      </c>
      <c r="L8" s="348"/>
      <c r="M8" s="435"/>
    </row>
    <row r="9" spans="1:18" s="277" customFormat="1" ht="28.15" customHeight="1">
      <c r="A9" s="328"/>
      <c r="B9" s="562" t="s">
        <v>202</v>
      </c>
      <c r="C9" s="493"/>
      <c r="D9" s="493"/>
      <c r="E9" s="493"/>
      <c r="F9" s="493"/>
      <c r="G9" s="493"/>
      <c r="H9" s="493"/>
      <c r="I9" s="493"/>
      <c r="J9" s="276">
        <f>SUM(J6:J8)</f>
        <v>0</v>
      </c>
      <c r="K9" s="276">
        <f>SUM(K6:K8)</f>
        <v>0</v>
      </c>
      <c r="L9" s="328"/>
      <c r="M9" s="349"/>
      <c r="N9" s="349"/>
    </row>
    <row r="10" spans="1:18" ht="27.75" customHeight="1">
      <c r="A10" s="565" t="s">
        <v>230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350"/>
      <c r="N10" s="563"/>
      <c r="O10" s="564"/>
      <c r="P10" s="564"/>
      <c r="Q10" s="564"/>
      <c r="R10" s="564"/>
    </row>
    <row r="11" spans="1:18" ht="15.75">
      <c r="A11" s="7" t="s">
        <v>235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350"/>
      <c r="N11" s="433"/>
      <c r="O11" s="434"/>
      <c r="P11" s="434"/>
      <c r="Q11" s="434"/>
      <c r="R11" s="434"/>
    </row>
    <row r="12" spans="1:18" ht="15.75">
      <c r="A12" s="7" t="s">
        <v>236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350"/>
      <c r="N12" s="433"/>
      <c r="O12" s="434"/>
      <c r="P12" s="434"/>
      <c r="Q12" s="434"/>
      <c r="R12" s="434"/>
    </row>
    <row r="13" spans="1:18" ht="15.75">
      <c r="A13" t="s">
        <v>237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350"/>
      <c r="N13" s="433"/>
      <c r="O13" s="434"/>
      <c r="P13" s="434"/>
      <c r="Q13" s="434"/>
      <c r="R13" s="434"/>
    </row>
    <row r="14" spans="1:18" ht="54.75" customHeight="1">
      <c r="A14" s="7"/>
      <c r="B14" s="7"/>
      <c r="C14" s="7"/>
      <c r="D14" s="7"/>
      <c r="E14" s="229"/>
      <c r="G14" s="279"/>
      <c r="H14" s="474" t="s">
        <v>201</v>
      </c>
      <c r="I14" s="474"/>
      <c r="J14" s="475"/>
      <c r="K14" s="475"/>
      <c r="L14" s="475"/>
    </row>
    <row r="15" spans="1:18" ht="12.75">
      <c r="A15" s="549"/>
      <c r="B15" s="549"/>
      <c r="C15" s="549"/>
      <c r="D15" s="549"/>
      <c r="E15" s="549"/>
      <c r="F15" s="549"/>
      <c r="G15" s="549"/>
      <c r="H15" s="126"/>
      <c r="I15" s="172"/>
      <c r="J15" s="172"/>
      <c r="K15" s="172"/>
      <c r="L15" s="7"/>
    </row>
    <row r="16" spans="1:18">
      <c r="H16" s="128"/>
      <c r="I16" s="118"/>
      <c r="J16" s="118"/>
      <c r="K16" s="172"/>
      <c r="L16" s="7"/>
    </row>
    <row r="17" spans="1:12" ht="12.75">
      <c r="A17" s="549"/>
      <c r="B17" s="549"/>
      <c r="C17" s="549"/>
      <c r="D17" s="549"/>
      <c r="E17" s="549"/>
      <c r="F17" s="549"/>
      <c r="G17" s="549"/>
      <c r="H17" s="128"/>
      <c r="I17" s="118"/>
      <c r="J17" s="118"/>
      <c r="K17" s="118"/>
      <c r="L17" s="7"/>
    </row>
    <row r="18" spans="1:12">
      <c r="A18" s="7"/>
      <c r="B18" s="7"/>
      <c r="C18" s="7"/>
      <c r="D18" s="7"/>
      <c r="E18" s="229"/>
      <c r="G18" s="279"/>
      <c r="H18" s="126"/>
      <c r="I18" s="172"/>
      <c r="J18" s="172"/>
      <c r="K18" s="172"/>
      <c r="L18" s="7"/>
    </row>
    <row r="19" spans="1:12">
      <c r="A19" s="11"/>
      <c r="B19" s="11"/>
      <c r="C19" s="11"/>
      <c r="D19" s="11"/>
      <c r="E19" s="238"/>
      <c r="F19" s="93"/>
      <c r="G19" s="282"/>
      <c r="H19" s="128"/>
      <c r="I19" s="118"/>
      <c r="J19" s="118"/>
    </row>
    <row r="20" spans="1:12">
      <c r="A20" s="7"/>
      <c r="B20" s="7"/>
      <c r="C20" s="7"/>
      <c r="D20" s="7"/>
      <c r="E20" s="229"/>
      <c r="G20" s="279"/>
      <c r="H20" s="126"/>
      <c r="I20" s="172"/>
      <c r="J20" s="172"/>
    </row>
  </sheetData>
  <mergeCells count="6">
    <mergeCell ref="B9:I9"/>
    <mergeCell ref="N10:R10"/>
    <mergeCell ref="A17:G17"/>
    <mergeCell ref="A15:G15"/>
    <mergeCell ref="H14:L14"/>
    <mergeCell ref="A10:L10"/>
  </mergeCells>
  <phoneticPr fontId="6" type="noConversion"/>
  <pageMargins left="0.23622047244094491" right="0.23622047244094491" top="0.74803149606299213" bottom="0.55118110236220474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"/>
  <sheetViews>
    <sheetView zoomScale="90" zoomScaleNormal="90" workbookViewId="0">
      <selection activeCell="F6" sqref="F6"/>
    </sheetView>
  </sheetViews>
  <sheetFormatPr defaultRowHeight="15"/>
  <cols>
    <col min="1" max="1" width="5.7109375" customWidth="1"/>
    <col min="3" max="3" width="10.42578125" customWidth="1"/>
    <col min="4" max="4" width="42.28515625" customWidth="1"/>
    <col min="5" max="5" width="12.140625" customWidth="1"/>
    <col min="6" max="6" width="9.140625" style="207"/>
    <col min="7" max="7" width="9.140625" style="90" hidden="1" customWidth="1"/>
    <col min="8" max="11" width="10.28515625" customWidth="1"/>
    <col min="12" max="12" width="13.140625" customWidth="1"/>
    <col min="13" max="13" width="15.5703125" customWidth="1"/>
    <col min="14" max="14" width="24.7109375" customWidth="1"/>
  </cols>
  <sheetData>
    <row r="1" spans="1:14">
      <c r="A1" s="7"/>
      <c r="B1" s="237" t="s">
        <v>199</v>
      </c>
      <c r="C1" s="27"/>
      <c r="D1" s="27"/>
      <c r="E1" s="27"/>
      <c r="F1" s="283"/>
      <c r="G1" s="97"/>
      <c r="H1" s="27"/>
      <c r="I1" s="27"/>
      <c r="J1" s="228"/>
      <c r="K1" s="27"/>
      <c r="L1" s="27"/>
      <c r="M1" s="27"/>
    </row>
    <row r="2" spans="1:14">
      <c r="A2" s="7"/>
      <c r="B2" s="237" t="s">
        <v>200</v>
      </c>
      <c r="C2" s="228"/>
      <c r="D2" s="228"/>
      <c r="E2" s="27"/>
      <c r="F2" s="283"/>
      <c r="G2" s="97"/>
      <c r="H2" s="28"/>
      <c r="I2" s="28"/>
      <c r="J2" s="28"/>
      <c r="K2" s="28"/>
      <c r="L2" s="567" t="s">
        <v>54</v>
      </c>
      <c r="M2" s="567"/>
    </row>
    <row r="3" spans="1:14">
      <c r="A3" s="7"/>
      <c r="B3" s="27"/>
      <c r="C3" s="29" t="s">
        <v>10</v>
      </c>
      <c r="D3" s="29"/>
      <c r="E3" s="29"/>
      <c r="F3" s="284"/>
      <c r="G3" s="98"/>
      <c r="H3" s="29"/>
      <c r="I3" s="29"/>
      <c r="J3" s="29"/>
      <c r="K3" s="29"/>
      <c r="L3" s="3" t="s">
        <v>234</v>
      </c>
      <c r="M3" s="27"/>
    </row>
    <row r="4" spans="1:14" ht="19.5" customHeight="1">
      <c r="A4" s="7"/>
      <c r="B4" s="572" t="s">
        <v>149</v>
      </c>
      <c r="C4" s="573"/>
      <c r="D4" s="573"/>
      <c r="E4" s="340"/>
      <c r="F4" s="340"/>
      <c r="G4" s="77" t="s">
        <v>214</v>
      </c>
      <c r="H4" s="423"/>
      <c r="I4" s="340"/>
      <c r="J4" s="340"/>
      <c r="K4" s="340"/>
      <c r="L4" s="340"/>
      <c r="M4" s="340"/>
    </row>
    <row r="5" spans="1:14" ht="93.75" customHeight="1">
      <c r="A5" s="23" t="s">
        <v>37</v>
      </c>
      <c r="B5" s="568" t="s">
        <v>52</v>
      </c>
      <c r="C5" s="569"/>
      <c r="D5" s="80" t="s">
        <v>213</v>
      </c>
      <c r="E5" s="20" t="s">
        <v>53</v>
      </c>
      <c r="F5" s="73" t="s">
        <v>182</v>
      </c>
      <c r="G5" s="355" t="s">
        <v>186</v>
      </c>
      <c r="H5" s="80" t="s">
        <v>127</v>
      </c>
      <c r="I5" s="20" t="s">
        <v>6</v>
      </c>
      <c r="J5" s="80" t="s">
        <v>208</v>
      </c>
      <c r="K5" s="80" t="s">
        <v>122</v>
      </c>
      <c r="L5" s="80" t="s">
        <v>121</v>
      </c>
      <c r="M5" s="448" t="s">
        <v>2</v>
      </c>
      <c r="N5" s="25" t="s">
        <v>233</v>
      </c>
    </row>
    <row r="6" spans="1:14" ht="195" customHeight="1">
      <c r="A6" s="13">
        <v>1</v>
      </c>
      <c r="B6" s="570" t="s">
        <v>114</v>
      </c>
      <c r="C6" s="571"/>
      <c r="D6" s="33" t="s">
        <v>115</v>
      </c>
      <c r="E6" s="34" t="s">
        <v>55</v>
      </c>
      <c r="F6" s="50">
        <f>G6</f>
        <v>2</v>
      </c>
      <c r="G6" s="218">
        <v>2</v>
      </c>
      <c r="H6" s="421"/>
      <c r="I6" s="422"/>
      <c r="J6" s="285">
        <f>ROUND(H6*(1+I6),2)</f>
        <v>0</v>
      </c>
      <c r="K6" s="186">
        <f>H6*F6</f>
        <v>0</v>
      </c>
      <c r="L6" s="187">
        <f>J6*F6</f>
        <v>0</v>
      </c>
      <c r="M6" s="449"/>
      <c r="N6" s="435"/>
    </row>
    <row r="7" spans="1:14" ht="12.75">
      <c r="A7" s="559" t="s">
        <v>166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4" ht="18.75" customHeight="1">
      <c r="A8" s="560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</row>
    <row r="9" spans="1:14" ht="18.75" customHeight="1">
      <c r="A9" s="7" t="s">
        <v>235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4" ht="18.75" customHeight="1">
      <c r="A10" s="7" t="s">
        <v>236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</row>
    <row r="11" spans="1:14" ht="18.75" customHeight="1">
      <c r="A11" t="s">
        <v>237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</row>
    <row r="12" spans="1:14">
      <c r="A12" s="7"/>
      <c r="B12" s="7"/>
      <c r="C12" s="7"/>
      <c r="D12" s="7"/>
      <c r="E12" s="7"/>
      <c r="F12" s="229"/>
      <c r="H12" s="7"/>
      <c r="I12" s="7"/>
      <c r="J12" s="7"/>
      <c r="K12" s="7"/>
      <c r="L12" s="7"/>
      <c r="M12" s="7"/>
    </row>
    <row r="13" spans="1:14" ht="45.75" customHeight="1">
      <c r="A13" s="7"/>
      <c r="B13" s="7"/>
      <c r="C13" s="7"/>
      <c r="D13" s="7"/>
      <c r="E13" s="7"/>
      <c r="F13" s="229"/>
      <c r="H13" s="7"/>
      <c r="I13" s="474" t="s">
        <v>201</v>
      </c>
      <c r="J13" s="474"/>
      <c r="K13" s="475"/>
      <c r="L13" s="475"/>
      <c r="M13" s="475"/>
    </row>
    <row r="14" spans="1:14" ht="12.75">
      <c r="A14" s="7"/>
      <c r="B14" s="549"/>
      <c r="C14" s="549"/>
      <c r="D14" s="549"/>
      <c r="E14" s="549"/>
      <c r="F14" s="549"/>
      <c r="G14" s="549"/>
      <c r="H14" s="549"/>
      <c r="I14" s="11"/>
      <c r="J14" s="227"/>
      <c r="K14" s="11"/>
      <c r="L14" s="7"/>
      <c r="M14" s="7"/>
    </row>
    <row r="15" spans="1:14">
      <c r="A15" s="7"/>
      <c r="B15" s="7"/>
      <c r="C15" s="7"/>
      <c r="D15" s="7"/>
      <c r="E15" s="7"/>
      <c r="F15" s="229"/>
      <c r="H15" s="7"/>
      <c r="I15" s="7"/>
      <c r="J15" s="7"/>
      <c r="K15" s="7"/>
      <c r="L15" s="7"/>
      <c r="M15" s="7"/>
    </row>
    <row r="16" spans="1:14" ht="12.75">
      <c r="A16" s="7"/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7"/>
    </row>
    <row r="17" spans="1:13">
      <c r="A17" s="7"/>
      <c r="B17" s="7"/>
      <c r="C17" s="7"/>
      <c r="D17" s="7"/>
      <c r="E17" s="7"/>
      <c r="F17" s="229"/>
      <c r="H17" s="7"/>
      <c r="I17" s="7"/>
      <c r="J17" s="7"/>
      <c r="K17" s="7"/>
      <c r="L17" s="7"/>
      <c r="M17" s="7"/>
    </row>
    <row r="18" spans="1:13" ht="12.75">
      <c r="A18" s="7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</row>
  </sheetData>
  <mergeCells count="9">
    <mergeCell ref="L2:M2"/>
    <mergeCell ref="B5:C5"/>
    <mergeCell ref="B6:C6"/>
    <mergeCell ref="B18:L18"/>
    <mergeCell ref="B16:L16"/>
    <mergeCell ref="B14:H14"/>
    <mergeCell ref="A7:M8"/>
    <mergeCell ref="I13:M13"/>
    <mergeCell ref="B4:D4"/>
  </mergeCells>
  <phoneticPr fontId="6" type="noConversion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15</vt:i4>
      </vt:variant>
    </vt:vector>
  </HeadingPairs>
  <TitlesOfParts>
    <vt:vector size="30" baseType="lpstr">
      <vt:lpstr>Pakiet I</vt:lpstr>
      <vt:lpstr>Pakiet II</vt:lpstr>
      <vt:lpstr>Pakiet III</vt:lpstr>
      <vt:lpstr>Pakiet IV</vt:lpstr>
      <vt:lpstr>Pakiet V</vt:lpstr>
      <vt:lpstr>Pakiet VI</vt:lpstr>
      <vt:lpstr>Pakiet VII</vt:lpstr>
      <vt:lpstr>Pakiet VIII</vt:lpstr>
      <vt:lpstr>Pakiet IX</vt:lpstr>
      <vt:lpstr>Pakiet X</vt:lpstr>
      <vt:lpstr>Pakiet XI</vt:lpstr>
      <vt:lpstr>Pakiet XII</vt:lpstr>
      <vt:lpstr>Pakiet XIII</vt:lpstr>
      <vt:lpstr>Pakiet XIV</vt:lpstr>
      <vt:lpstr>Pakiet XV</vt:lpstr>
      <vt:lpstr>'Pakiet I'!Obszar_wydruku</vt:lpstr>
      <vt:lpstr>'Pakiet II'!Obszar_wydruku</vt:lpstr>
      <vt:lpstr>'Pakiet III'!Obszar_wydruku</vt:lpstr>
      <vt:lpstr>'Pakiet IV'!Obszar_wydruku</vt:lpstr>
      <vt:lpstr>'Pakiet IX'!Obszar_wydruku</vt:lpstr>
      <vt:lpstr>'Pakiet V'!Obszar_wydruku</vt:lpstr>
      <vt:lpstr>'Pakiet VI'!Obszar_wydruku</vt:lpstr>
      <vt:lpstr>'Pakiet VII'!Obszar_wydruku</vt:lpstr>
      <vt:lpstr>'Pakiet VIII'!Obszar_wydruku</vt:lpstr>
      <vt:lpstr>'Pakiet X'!Obszar_wydruku</vt:lpstr>
      <vt:lpstr>'Pakiet XI'!Obszar_wydruku</vt:lpstr>
      <vt:lpstr>'Pakiet XII'!Obszar_wydruku</vt:lpstr>
      <vt:lpstr>'Pakiet XIII'!Obszar_wydruku</vt:lpstr>
      <vt:lpstr>'Pakiet XIV'!Obszar_wydruku</vt:lpstr>
      <vt:lpstr>'Pakiet XV'!Obszar_wydruku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Anna Mianowany</cp:lastModifiedBy>
  <cp:lastPrinted>2022-07-11T09:50:55Z</cp:lastPrinted>
  <dcterms:created xsi:type="dcterms:W3CDTF">2010-03-18T07:47:21Z</dcterms:created>
  <dcterms:modified xsi:type="dcterms:W3CDTF">2022-07-11T09:50:59Z</dcterms:modified>
</cp:coreProperties>
</file>