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demar Filipkowski\Desktop\Ubezpieczenie\"/>
    </mc:Choice>
  </mc:AlternateContent>
  <bookViews>
    <workbookView xWindow="-105" yWindow="-105" windowWidth="23250" windowHeight="12570"/>
  </bookViews>
  <sheets>
    <sheet name="Zakładka nr 1" sheetId="12" r:id="rId1"/>
    <sheet name="Zakładka nr 2" sheetId="3" r:id="rId2"/>
    <sheet name="Zakładka nr 3" sheetId="4" r:id="rId3"/>
    <sheet name="Zakładka nr 4 wykaz pojazdów" sheetId="5" r:id="rId4"/>
    <sheet name="Zakładka nr 5" sheetId="19" r:id="rId5"/>
  </sheets>
  <definedNames>
    <definedName name="_xlnm._FilterDatabase" localSheetId="0" hidden="1">'Zakładka nr 1'!#REF!</definedName>
    <definedName name="_xlnm._FilterDatabase" localSheetId="1" hidden="1">'Zakładka nr 2'!#REF!</definedName>
    <definedName name="_xlnm._FilterDatabase" localSheetId="2" hidden="1">'Zakładka nr 3'!#REF!</definedName>
    <definedName name="_xlnm._FilterDatabase" localSheetId="3" hidden="1">'Zakładka nr 4 wykaz pojazdów'!#REF!</definedName>
    <definedName name="_xlnm.Print_Area" localSheetId="2">'Zakładka nr 3'!#REF!</definedName>
    <definedName name="_xlnm.Print_Area" localSheetId="3">'Zakładka nr 4 wykaz pojazdów'!$A$1:$W$47</definedName>
    <definedName name="rzeczywista" localSheetId="0">'Zakładka nr 2'!#REF!</definedName>
    <definedName name="_xlnm.Print_Titles" localSheetId="0">'Zakładka nr 1'!#REF!</definedName>
  </definedNames>
  <calcPr calcId="152511"/>
</workbook>
</file>

<file path=xl/calcChain.xml><?xml version="1.0" encoding="utf-8"?>
<calcChain xmlns="http://schemas.openxmlformats.org/spreadsheetml/2006/main">
  <c r="C3" i="3" l="1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54" i="3"/>
  <c r="E142" i="3"/>
  <c r="E141" i="3"/>
  <c r="E140" i="3"/>
  <c r="E125" i="3"/>
  <c r="E50" i="3"/>
  <c r="E45" i="3"/>
  <c r="E41" i="3"/>
  <c r="E40" i="3"/>
  <c r="E38" i="3"/>
  <c r="E29" i="3"/>
  <c r="E43" i="3"/>
  <c r="E42" i="3"/>
  <c r="E39" i="3"/>
  <c r="E37" i="3"/>
  <c r="E36" i="3"/>
  <c r="E35" i="3"/>
  <c r="E34" i="3"/>
  <c r="E33" i="3"/>
  <c r="E32" i="3"/>
  <c r="E31" i="3"/>
  <c r="E30" i="3"/>
  <c r="E27" i="3"/>
  <c r="E26" i="3"/>
  <c r="E25" i="3"/>
  <c r="E24" i="3"/>
  <c r="E23" i="3"/>
  <c r="E20" i="3"/>
  <c r="E19" i="3"/>
  <c r="C4" i="3"/>
  <c r="G12" i="19"/>
  <c r="E147" i="3" l="1"/>
  <c r="E106" i="3" l="1"/>
  <c r="C5" i="3" s="1"/>
  <c r="C6" i="3" s="1"/>
  <c r="C59" i="4" l="1"/>
  <c r="C58" i="4"/>
  <c r="C49" i="4"/>
  <c r="C45" i="4"/>
  <c r="C40" i="4"/>
  <c r="C32" i="4"/>
  <c r="C27" i="4"/>
  <c r="C53" i="4" s="1"/>
  <c r="C60" i="4" l="1"/>
  <c r="C12" i="19" l="1"/>
  <c r="E12" i="19"/>
  <c r="C3" i="4" l="1"/>
  <c r="E3" i="4" l="1"/>
  <c r="C14" i="4" l="1"/>
  <c r="D14" i="4" s="1"/>
  <c r="C2" i="4" l="1"/>
  <c r="C4" i="4" s="1"/>
  <c r="C13" i="4" l="1"/>
  <c r="C15" i="4" s="1"/>
  <c r="E2" i="4"/>
  <c r="D13" i="4" s="1"/>
  <c r="D15" i="4" s="1"/>
  <c r="E4" i="4" l="1"/>
  <c r="I4" i="5"/>
</calcChain>
</file>

<file path=xl/comments1.xml><?xml version="1.0" encoding="utf-8"?>
<comments xmlns="http://schemas.openxmlformats.org/spreadsheetml/2006/main">
  <authors>
    <author>KasiaM</author>
    <author>Przemek</author>
    <author>PrzemekB</author>
  </authors>
  <commentLis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A17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3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3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3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3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3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4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4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4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4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4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5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5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5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5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5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6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6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6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6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6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7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7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7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7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7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8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8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8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8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8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9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9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9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9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9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0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0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0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0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0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1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1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1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1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1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2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2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2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2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2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3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3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3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3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3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4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4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4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4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4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5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5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5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5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5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6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6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6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6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6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7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7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7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7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7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8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8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8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8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8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9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9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9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9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9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0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0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0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0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1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1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1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1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2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2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2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2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3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3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3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3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3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5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5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5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5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5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6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6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6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6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6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7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7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7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7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7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8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8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8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8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8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9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9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9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9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9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1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1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1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1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1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T1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1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A125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25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25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25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25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T13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13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T15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15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aparatów;\</t>
        </r>
      </text>
    </comment>
    <comment ref="AA162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62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62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62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62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63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63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63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63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63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64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64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64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64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64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65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65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65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65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65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66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66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66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66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66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67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67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67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67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67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68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68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68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68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68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69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69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69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69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69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70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0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0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0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0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71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1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1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1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1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72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2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2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2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2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73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3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3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3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3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74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4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4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4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4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75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5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5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5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5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76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6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6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6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6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77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7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7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7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7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78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8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8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8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8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79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9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9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9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9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80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80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80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80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80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81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81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81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81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81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82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82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82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82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82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83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83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83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83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83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84" authorId="0" shapeId="0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84" authorId="1" shapeId="0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84" authorId="1" shapeId="0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84" authorId="2" shapeId="0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84" authorId="2" shapeId="0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</commentList>
</comments>
</file>

<file path=xl/sharedStrings.xml><?xml version="1.0" encoding="utf-8"?>
<sst xmlns="http://schemas.openxmlformats.org/spreadsheetml/2006/main" count="4612" uniqueCount="853">
  <si>
    <t>Lp.</t>
  </si>
  <si>
    <t>Przedmiot ubezpieczenia</t>
  </si>
  <si>
    <t>Liczba miejsc</t>
  </si>
  <si>
    <t>Zabezpieczenia przeciwkradzieżowe</t>
  </si>
  <si>
    <t>Rodzaj pojazdu</t>
  </si>
  <si>
    <t>Moc silnika [kW]</t>
  </si>
  <si>
    <t>Zgodne z przepisami o ochronie przeciwpożarowej</t>
  </si>
  <si>
    <t>Alarm z sygnałem lokalnym</t>
  </si>
  <si>
    <t xml:space="preserve">System alarmowy z powiadomieniem służb patrolowych z całodobową ochroną          </t>
  </si>
  <si>
    <t>Monitoring (kamery przemysłowe)</t>
  </si>
  <si>
    <t>Czy teren jest oświetlony w godzinach nocnych?</t>
  </si>
  <si>
    <t>Pozostałe zabezpieczenia, informacje dodatkowe do poprzednich</t>
  </si>
  <si>
    <t>Czy są stosowane zabezpieczenia przeciwpożarowe?</t>
  </si>
  <si>
    <t>Data pierwszej rejestracji</t>
  </si>
  <si>
    <t>Lokalizacja (adres)</t>
  </si>
  <si>
    <t>Czy obiekt jest użytkowany?</t>
  </si>
  <si>
    <t>Zagrożenie powodziowe - opis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</si>
  <si>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</si>
  <si>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</si>
  <si>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</si>
  <si>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</si>
  <si>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</si>
  <si>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</si>
  <si>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</si>
  <si>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REGON</t>
  </si>
  <si>
    <t>NIP</t>
  </si>
  <si>
    <t>Telefon</t>
  </si>
  <si>
    <t>E-mail</t>
  </si>
  <si>
    <t>Ogółem</t>
  </si>
  <si>
    <t>Nauczycieli</t>
  </si>
  <si>
    <t>Opis działalności</t>
  </si>
  <si>
    <t>Rodzaj budynku</t>
  </si>
  <si>
    <t>Powierzchnia użytkowa w m²</t>
  </si>
  <si>
    <t>Powierzchnia zabudowy w m²</t>
  </si>
  <si>
    <t>Rok / lata budowy</t>
  </si>
  <si>
    <t>Liczba kondygnacji oraz podpiwniczenie i poddasze</t>
  </si>
  <si>
    <t>Materiały konstrukcyjne</t>
  </si>
  <si>
    <t>Czy w konstrukcji budynku występują płyty warstwowe?</t>
  </si>
  <si>
    <t>Rodzaj ogrzewania</t>
  </si>
  <si>
    <t>Czy w budynku są zainstalowane windy / urządzenia dźwigowe?</t>
  </si>
  <si>
    <t>Czy obiekt posiada sprawne urządzenie odgromowe?</t>
  </si>
  <si>
    <t>Czy budynek znajduje się pod nadzorem konserwatora zabytków?</t>
  </si>
  <si>
    <t xml:space="preserve">Czy obiekt posiada książkę obiektu budowlanego? </t>
  </si>
  <si>
    <t>Zabezpieczenia ppoż.</t>
  </si>
  <si>
    <t>Liczba kondygnacji ponad poziom gruntu</t>
  </si>
  <si>
    <t>Liczba kondygnacji poniżej poziomu gruntu</t>
  </si>
  <si>
    <t>Czy budynek posiada poddasze?</t>
  </si>
  <si>
    <t>Czy budynek jest podpiwniczony?</t>
  </si>
  <si>
    <t>ścian</t>
  </si>
  <si>
    <t>stropów</t>
  </si>
  <si>
    <t>konstrukcji dachu</t>
  </si>
  <si>
    <t>pokrycie dachu</t>
  </si>
  <si>
    <t>Przyczyna nieużytkowania</t>
  </si>
  <si>
    <t>Czy obiekt przeznaczony jest do rozbiórki?</t>
  </si>
  <si>
    <t>Uwagi / informacje dodatkowe</t>
  </si>
  <si>
    <t xml:space="preserve">Czy mienie było dotknięte ryzykiem powodzi od 1997 roku do dnia dzisiejszego? </t>
  </si>
  <si>
    <t>Czy są stosowane zabezpieczenia przeciwkradzieżowe?</t>
  </si>
  <si>
    <t>Wszystkie drzwi zewnętrzne i okna są w należytym stanie technicznym uniemożliwiającym ich wywarzenie i włamanie bez użycia siły i/lub narzędzi</t>
  </si>
  <si>
    <t>Wszystkie drzwi zewnętrzne zaopatrzone są w co najmniej 2 zamki wielozastawkowe  lub 1 zamek antywłamaniowy lub 1 zamek wielopunktowy</t>
  </si>
  <si>
    <t xml:space="preserve">Wszystkie drzwi zewnętrzne i okna zaopatrzone są w co najmniej 1 zamek wielozastawkowy        </t>
  </si>
  <si>
    <t>Wszystkie drzwi zewnętrzne są drzwiami antywłamaniowymi</t>
  </si>
  <si>
    <t>Czy teren jest ogrodzony?</t>
  </si>
  <si>
    <t>Instalacja sygnalizacji pożaru sygnalizująca w miejscu chronionym</t>
  </si>
  <si>
    <t>Instalacja sygnalizacji pożaru sygnalizująca poza miejscem chronionym</t>
  </si>
  <si>
    <t>Instalacja sygnalizacji pożaru z powiadomieniem służb patrolowych</t>
  </si>
  <si>
    <t>Czy oznakowane są miejsca usytuowania urządzeń przeciwpożarowych, elementów sterujących urządzeniami pożarowymi, przeciwpożarowych wyłączników prądu, głównych zaworów gazu, drogi ewakuacyjne?</t>
  </si>
  <si>
    <t>Czy w lokalizacji obowiązuje zakaz palenia tytoniu?</t>
  </si>
  <si>
    <t>Czy są wydzielone miejsca do palenia tytoniu?</t>
  </si>
  <si>
    <t>Wartość</t>
  </si>
  <si>
    <t>Rok produkcji lub zakupu</t>
  </si>
  <si>
    <t>przenośny</t>
  </si>
  <si>
    <t>stacjonarny</t>
  </si>
  <si>
    <t>Przeznaczenie pojazdu / wykorzystanie pojazdu</t>
  </si>
  <si>
    <t>Przebieg pojazdu (wg stanu licznika)</t>
  </si>
  <si>
    <t>UWAGI / INFORMACJE DODATKOWE</t>
  </si>
  <si>
    <t>Lokalizacje / Filie / Oddziały</t>
  </si>
  <si>
    <t>Suma ubezpieczenia</t>
  </si>
  <si>
    <t>Sprzęt elektroniczny stacjonarny</t>
  </si>
  <si>
    <t>Sprzęt elektroniczny przenośny</t>
  </si>
  <si>
    <t>Maszyny, wyposażenie i urządzenia</t>
  </si>
  <si>
    <t xml:space="preserve">Suma ubezpieczenia </t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</si>
  <si>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</si>
  <si>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</si>
  <si>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pozostawia sobie prawo do ostatecznej weryfikacji wykazów majątkowych po rozstrzygnięciu postępowania.</t>
    </r>
  </si>
  <si>
    <t>dobry</t>
  </si>
  <si>
    <t>3</t>
  </si>
  <si>
    <t>1</t>
  </si>
  <si>
    <t>TAK</t>
  </si>
  <si>
    <t>NIE</t>
  </si>
  <si>
    <t>0</t>
  </si>
  <si>
    <t>TAK - wewnętrzny i zewnętrzny</t>
  </si>
  <si>
    <t>Szkody powodziowe w przeszłości - wartość</t>
  </si>
  <si>
    <t>2</t>
  </si>
  <si>
    <t>Czy jest przeprowadzona okresowa kontrola stanu technicznego obiektu budowalnego zgodnie z art. 62 ustawy Prawo budowlane?</t>
  </si>
  <si>
    <t>Jeśli NIE, 
okres nieużytkowania</t>
  </si>
  <si>
    <t>Jeśli TYMCZASOWO,
do kiedy?</t>
  </si>
  <si>
    <t>Jeśli TAK, prosimy wskazać przyczynę.</t>
  </si>
  <si>
    <t>1.</t>
  </si>
  <si>
    <t>2.</t>
  </si>
  <si>
    <t>3.</t>
  </si>
  <si>
    <t>Razem suma</t>
  </si>
  <si>
    <t>RAZEM</t>
  </si>
  <si>
    <t>Suma ubezp.</t>
  </si>
  <si>
    <t>Składka w zł</t>
  </si>
  <si>
    <t>w zł</t>
  </si>
  <si>
    <t xml:space="preserve">Koszty odtworzenia danych </t>
  </si>
  <si>
    <t>Oprogramowanie</t>
  </si>
  <si>
    <t>Wymienne nośniki danych</t>
  </si>
  <si>
    <t>Zwiększone koszty działalności</t>
  </si>
  <si>
    <t>5a</t>
  </si>
  <si>
    <t>5b</t>
  </si>
  <si>
    <t>SKŁADKA ŁĄCZNIE:</t>
  </si>
  <si>
    <t>Częstotliwość archiwizacji  danych</t>
  </si>
  <si>
    <t>brak</t>
  </si>
  <si>
    <t>5</t>
  </si>
  <si>
    <t>-</t>
  </si>
  <si>
    <t>Rodzaj ubezpieczenia</t>
  </si>
  <si>
    <t>Wypłata w  zł</t>
  </si>
  <si>
    <t>Ilość szkód</t>
  </si>
  <si>
    <t>Wypłata w zł</t>
  </si>
  <si>
    <t>Mienie od wszystkich ryzyk</t>
  </si>
  <si>
    <t>Mienie od kradzieży z włamaniem i rabunku</t>
  </si>
  <si>
    <t>Sprzęt   elektroniczny</t>
  </si>
  <si>
    <t>Przedmioty szklane od stłuczenia</t>
  </si>
  <si>
    <t xml:space="preserve">Odpowiedzialność cywilna </t>
  </si>
  <si>
    <t>Obowiązkowe ubezpieczenie OC pojazdów</t>
  </si>
  <si>
    <t xml:space="preserve">Auto Casco </t>
  </si>
  <si>
    <t>REZERWY</t>
  </si>
  <si>
    <t>SZKODOWOŚĆ  OGÓŁEM:</t>
  </si>
  <si>
    <t>BUDYNKI</t>
  </si>
  <si>
    <t>BUDOWLE</t>
  </si>
  <si>
    <t>Przeprowadzane remonty istotnie podwyższające wartość obiektu - data i zakres remontu</t>
  </si>
  <si>
    <t>Użytkowanie obiektu</t>
  </si>
  <si>
    <t>Powódź * / Zagrożenie powodziowe</t>
  </si>
  <si>
    <t>Kserokopiarki, urządzenia wielofunkcyjne</t>
  </si>
  <si>
    <t xml:space="preserve">Numer rejestracyjny </t>
  </si>
  <si>
    <t>Marka pojazdu</t>
  </si>
  <si>
    <t>Typ, model pojazdu</t>
  </si>
  <si>
    <t>Rok produkcji</t>
  </si>
  <si>
    <t>Numer identyfikacyjny (VIN/ nadwozia/ podwozia/ ramy)</t>
  </si>
  <si>
    <t>KB</t>
  </si>
  <si>
    <t>I.</t>
  </si>
  <si>
    <t xml:space="preserve">II. </t>
  </si>
  <si>
    <t>III.</t>
  </si>
  <si>
    <t>Okres ubezpieczenia OC</t>
  </si>
  <si>
    <t>Okres ubezpieczenia AC</t>
  </si>
  <si>
    <r>
      <t>Tytuł prawny do zajmowanej nieruchomości
(</t>
    </r>
    <r>
      <rPr>
        <b/>
        <i/>
        <sz val="9"/>
        <rFont val="Tahoma"/>
        <family val="2"/>
        <charset val="238"/>
      </rPr>
      <t>np. własność, dzierżawa)</t>
    </r>
  </si>
  <si>
    <r>
      <t xml:space="preserve">Czy w pobliżu znajdują się cieki wodne stwarzające zagrożenie powodzią?
</t>
    </r>
    <r>
      <rPr>
        <b/>
        <i/>
        <sz val="9"/>
        <rFont val="Tahoma"/>
        <family val="2"/>
        <charset val="238"/>
      </rPr>
      <t>(prosimy podać odległość i nazwę)</t>
    </r>
  </si>
  <si>
    <r>
      <t xml:space="preserve">Czy okna budynków są okratowane
</t>
    </r>
    <r>
      <rPr>
        <b/>
        <i/>
        <sz val="9"/>
        <rFont val="Tahoma"/>
        <family val="2"/>
        <charset val="238"/>
      </rPr>
      <t>(jeśli tak proszę podać, które i w jakich pomieszczeniach)</t>
    </r>
  </si>
  <si>
    <r>
      <t xml:space="preserve">Stały dozór fizyczny - ochrona własna 
</t>
    </r>
    <r>
      <rPr>
        <b/>
        <i/>
        <sz val="9"/>
        <rFont val="Tahoma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</si>
  <si>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9"/>
        <rFont val="Tahoma"/>
        <family val="2"/>
        <charset val="238"/>
      </rPr>
      <t>(w jakich godzinach)</t>
    </r>
  </si>
  <si>
    <r>
      <t xml:space="preserve">Gaśnice
</t>
    </r>
    <r>
      <rPr>
        <b/>
        <i/>
        <sz val="9"/>
        <rFont val="Tahoma"/>
        <family val="2"/>
        <charset val="238"/>
      </rPr>
      <t>(podać liczbę)</t>
    </r>
  </si>
  <si>
    <r>
      <t xml:space="preserve">Agregaty gaśnicze
</t>
    </r>
    <r>
      <rPr>
        <b/>
        <i/>
        <sz val="9"/>
        <rFont val="Tahoma"/>
        <family val="2"/>
        <charset val="238"/>
      </rPr>
      <t>(podać liczbę)</t>
    </r>
  </si>
  <si>
    <r>
      <t xml:space="preserve">Hydranty wewnętrzne
</t>
    </r>
    <r>
      <rPr>
        <b/>
        <i/>
        <sz val="9"/>
        <rFont val="Tahoma"/>
        <family val="2"/>
        <charset val="238"/>
      </rPr>
      <t>(podać liczbę)</t>
    </r>
  </si>
  <si>
    <r>
      <t xml:space="preserve">Hydranty zewnętrzne
</t>
    </r>
    <r>
      <rPr>
        <b/>
        <i/>
        <sz val="9"/>
        <rFont val="Tahoma"/>
        <family val="2"/>
        <charset val="238"/>
      </rPr>
      <t>(podać liczbę)</t>
    </r>
  </si>
  <si>
    <r>
      <t xml:space="preserve">Sprawna instalacja gaśnicza
</t>
    </r>
    <r>
      <rPr>
        <b/>
        <i/>
        <sz val="9"/>
        <rFont val="Tahoma"/>
        <family val="2"/>
        <charset val="238"/>
      </rPr>
      <t>(rodzaj instalacji gaśniczej)</t>
    </r>
  </si>
  <si>
    <r>
      <t xml:space="preserve">Czy zainstalowano urządzenia oddymiające (klapy dymowe, żaluzje dymowe, okna oddymiające)?
</t>
    </r>
    <r>
      <rPr>
        <b/>
        <i/>
        <sz val="9"/>
        <rFont val="Tahoma"/>
        <family val="2"/>
        <charset val="238"/>
      </rPr>
      <t>(jakie?)</t>
    </r>
  </si>
  <si>
    <t>Instalacja alarmowa</t>
  </si>
  <si>
    <t>codziennie</t>
  </si>
  <si>
    <t>BRAK</t>
  </si>
  <si>
    <t>Czy budynek jest aktualnie ubezpieczony?</t>
  </si>
  <si>
    <t>Pozostałe  informacje (np.  czy są instalacje  fotowoltaiczne, solary ?)</t>
  </si>
  <si>
    <t>TAK - uruchamiana ręcznie</t>
  </si>
  <si>
    <r>
      <t xml:space="preserve">Stan techniczny budynku 
</t>
    </r>
    <r>
      <rPr>
        <b/>
        <i/>
        <sz val="9"/>
        <rFont val="Tahoma"/>
        <family val="2"/>
        <charset val="238"/>
      </rPr>
      <t>(prosimy ocenić wizualnie oraz podać jedną z trzech ocen: dobry, dostateczny, zły)</t>
    </r>
  </si>
  <si>
    <r>
      <t xml:space="preserve">Koce gaśnicze
</t>
    </r>
    <r>
      <rPr>
        <b/>
        <i/>
        <sz val="9"/>
        <rFont val="Tahoma"/>
        <family val="2"/>
        <charset val="238"/>
      </rPr>
      <t>(podać liczbę)</t>
    </r>
  </si>
  <si>
    <t>MAN</t>
  </si>
  <si>
    <t>JELCZ</t>
  </si>
  <si>
    <t>FORD</t>
  </si>
  <si>
    <t>motorower</t>
  </si>
  <si>
    <t>WYKAZ POZOSTAŁYCH POJAZDÓW NIE POSIADAJĄCYCH TABLIC REJESTRACYJNYCH *</t>
  </si>
  <si>
    <t>Rodzaj 
pojazdu mechanicznego</t>
  </si>
  <si>
    <t>Marka i typ</t>
  </si>
  <si>
    <t>Rok produkcji / 
Data zakupu</t>
  </si>
  <si>
    <t>Nr fabryczny lub inwentarzowy</t>
  </si>
  <si>
    <t>Przeznaczenie / wykorzystanie pojazdu</t>
  </si>
  <si>
    <t>8899Z</t>
  </si>
  <si>
    <t>I</t>
  </si>
  <si>
    <t>9101A</t>
  </si>
  <si>
    <t>8520Z</t>
  </si>
  <si>
    <t>6</t>
  </si>
  <si>
    <t>9</t>
  </si>
  <si>
    <t>Razem:</t>
  </si>
  <si>
    <t>WYKAZ   SPRZĘTU   ELEKTRONICZNEGO</t>
  </si>
  <si>
    <t xml:space="preserve">1. Urząd Miejski w Szczuczynie </t>
  </si>
  <si>
    <t>4.</t>
  </si>
  <si>
    <t>5.</t>
  </si>
  <si>
    <t>Monitoring wiata przystankowa PKS  przeszklona</t>
  </si>
  <si>
    <t>6.</t>
  </si>
  <si>
    <t>Monitoring Transgraniczne. Centrum Dialogu Kultur  (system kamer  wewn.i zewn.)</t>
  </si>
  <si>
    <t>2. Ośrodek Pomocy Społecznej w Szczuczynie</t>
  </si>
  <si>
    <t>2010-2021</t>
  </si>
  <si>
    <t>3.  Biblioteka - Centrum Kultury w Szczuczynie</t>
  </si>
  <si>
    <t>2009-2022</t>
  </si>
  <si>
    <t>raz w miesiacu</t>
  </si>
  <si>
    <t>Monitoring zewn. i wewn.</t>
  </si>
  <si>
    <t>System czujek przeciwpożarowych</t>
  </si>
  <si>
    <t>4. Zespół - Szkolno Przedszkolny w Szczuczynie</t>
  </si>
  <si>
    <t>Sprzet elektroniczny stacjonarny</t>
  </si>
  <si>
    <t>raz w roku</t>
  </si>
  <si>
    <t>5. Szkoła Podstawowaw  im. Zesłańców Sybiru w Niedźwiadnej</t>
  </si>
  <si>
    <t>6. Wielobranżowe Przedsiębiorstwo Komunalne - Towarzystwo Budownictwa Społecznego Sp. zo.o.</t>
  </si>
  <si>
    <t>NIE ZGŁASZA  SPRZĘTU DO UBEZPIECZENIA</t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</si>
  <si>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zastrzega sobie prawo do zmiany rodzaju wartości podanych powyżej, obligatoryjnie dla wykonawcy, jeśli zamawiający wyrazi taką wolę.</t>
    </r>
  </si>
  <si>
    <t>2024</t>
  </si>
  <si>
    <t>Dop. ładowność [kg]</t>
  </si>
  <si>
    <t>Poj. silnika [ccm]</t>
  </si>
  <si>
    <t>L. m.</t>
  </si>
  <si>
    <t>Okres ubezpieczenia NNW</t>
  </si>
  <si>
    <t xml:space="preserve">Suma ubezpieczenia AC BRUTTO </t>
  </si>
  <si>
    <t>Użytkownik</t>
  </si>
  <si>
    <t>BGR 3A99</t>
  </si>
  <si>
    <t>MERCEDES 024</t>
  </si>
  <si>
    <t>specjalny pożarniczy</t>
  </si>
  <si>
    <t>WDB6771841K372539</t>
  </si>
  <si>
    <t>nie dotyczy</t>
  </si>
  <si>
    <t xml:space="preserve">Gmina Szczuczyn </t>
  </si>
  <si>
    <t>OSP Niećkowo</t>
  </si>
  <si>
    <t>BGR 6N98</t>
  </si>
  <si>
    <t>MERCEDES BENZ</t>
  </si>
  <si>
    <t>VITO</t>
  </si>
  <si>
    <t>VSA63817413110110</t>
  </si>
  <si>
    <t>UM Szczuczyn</t>
  </si>
  <si>
    <t>OSP Niedźwiadna</t>
  </si>
  <si>
    <t>BGR L736</t>
  </si>
  <si>
    <t>VOLKSWAGEN</t>
  </si>
  <si>
    <t>Transporter</t>
  </si>
  <si>
    <t>WV2ZZZ70ZPH131565</t>
  </si>
  <si>
    <t>OSP Szczuczyn</t>
  </si>
  <si>
    <t xml:space="preserve">BGR K580 </t>
  </si>
  <si>
    <t>IVECO</t>
  </si>
  <si>
    <t>65C15D</t>
  </si>
  <si>
    <t>sam. specjalny pożarniczy</t>
  </si>
  <si>
    <t>2002</t>
  </si>
  <si>
    <t>6700</t>
  </si>
  <si>
    <t>2800</t>
  </si>
  <si>
    <t>7</t>
  </si>
  <si>
    <t>ZCFC65A0035403920</t>
  </si>
  <si>
    <t>OSP  Bzury</t>
  </si>
  <si>
    <t>OSP Bzury</t>
  </si>
  <si>
    <t>B/N</t>
  </si>
  <si>
    <t>POMOT Chojna</t>
  </si>
  <si>
    <t>typ T507/6</t>
  </si>
  <si>
    <t>beczka asenizacyjna- przyczepa</t>
  </si>
  <si>
    <t>5000 l</t>
  </si>
  <si>
    <t>xxx</t>
  </si>
  <si>
    <t>SX9PC150760142144</t>
  </si>
  <si>
    <t xml:space="preserve">
WPK-TBS sp. z o.o.</t>
  </si>
  <si>
    <t>CATERPILLAR</t>
  </si>
  <si>
    <t>428F</t>
  </si>
  <si>
    <t>koparko-ładowarka</t>
  </si>
  <si>
    <t>2012</t>
  </si>
  <si>
    <t>4410</t>
  </si>
  <si>
    <t>95 KM</t>
  </si>
  <si>
    <t>SJW00163</t>
  </si>
  <si>
    <t>BGR 04498</t>
  </si>
  <si>
    <t>AXOR 1833A</t>
  </si>
  <si>
    <t>samochód specjalny pożarniczy</t>
  </si>
  <si>
    <t>7201</t>
  </si>
  <si>
    <t>15.11.2012</t>
  </si>
  <si>
    <t>WDB9505631L674238</t>
  </si>
  <si>
    <t>OSP w Szczuczyn</t>
  </si>
  <si>
    <t>BGR 02520</t>
  </si>
  <si>
    <t>RENAULT</t>
  </si>
  <si>
    <t>Traffic</t>
  </si>
  <si>
    <t>osobowy, przewóz osób niepełnospr</t>
  </si>
  <si>
    <t>2011</t>
  </si>
  <si>
    <t>1995</t>
  </si>
  <si>
    <t>28.12.2011</t>
  </si>
  <si>
    <t>VF1JLBHBSCV420292</t>
  </si>
  <si>
    <t>BGR 09015</t>
  </si>
  <si>
    <t xml:space="preserve">PEUGEOT </t>
  </si>
  <si>
    <t xml:space="preserve"> BOXER</t>
  </si>
  <si>
    <t>2014</t>
  </si>
  <si>
    <t>2198</t>
  </si>
  <si>
    <t>10.12.2014</t>
  </si>
  <si>
    <t>VF3YCUMHU12760640</t>
  </si>
  <si>
    <t>OSP w Niedźwiadnej</t>
  </si>
  <si>
    <t>BGR 10998</t>
  </si>
  <si>
    <t>PEUGEOT</t>
  </si>
  <si>
    <t>BOXER</t>
  </si>
  <si>
    <t>samochód specjalny pożarniczy
podwójna kabina</t>
  </si>
  <si>
    <t>2015</t>
  </si>
  <si>
    <t>09.12.2015</t>
  </si>
  <si>
    <t>VF3YCUMHU12994623</t>
  </si>
  <si>
    <t>OSP Bęckowo</t>
  </si>
  <si>
    <t>BGR 2R28</t>
  </si>
  <si>
    <t>KYMCO</t>
  </si>
  <si>
    <t>NEXXON 50</t>
  </si>
  <si>
    <t>2010</t>
  </si>
  <si>
    <t>49</t>
  </si>
  <si>
    <t>LC2B7000091400196</t>
  </si>
  <si>
    <t>Szkoła Podstawowa</t>
  </si>
  <si>
    <t>BGR 23698</t>
  </si>
  <si>
    <t>VOLVO</t>
  </si>
  <si>
    <t>FL D3C</t>
  </si>
  <si>
    <t>Specjalny pożarniczy</t>
  </si>
  <si>
    <t>2020</t>
  </si>
  <si>
    <t>6635</t>
  </si>
  <si>
    <t>7698</t>
  </si>
  <si>
    <t>18.08.2020</t>
  </si>
  <si>
    <t>YV2T0Y1B1LZ131326</t>
  </si>
  <si>
    <t xml:space="preserve"> OSP Szczuczyn</t>
  </si>
  <si>
    <t>BGR 23800</t>
  </si>
  <si>
    <t xml:space="preserve">SKODA </t>
  </si>
  <si>
    <t>YETI</t>
  </si>
  <si>
    <t>osobowy</t>
  </si>
  <si>
    <t>1200</t>
  </si>
  <si>
    <t>24.03.2014</t>
  </si>
  <si>
    <t>TMBJF75L5E6030484</t>
  </si>
  <si>
    <t>Gmina Szczuczyn</t>
  </si>
  <si>
    <t>BGR 11505</t>
  </si>
  <si>
    <t>27-414</t>
  </si>
  <si>
    <t>ciężarowy</t>
  </si>
  <si>
    <t>2000</t>
  </si>
  <si>
    <t>13500</t>
  </si>
  <si>
    <t>11967</t>
  </si>
  <si>
    <t>20.07.2000</t>
  </si>
  <si>
    <t>WMAT42ZZZ1M307916</t>
  </si>
  <si>
    <t>WPK-TBS sp. z o.o.</t>
  </si>
  <si>
    <t xml:space="preserve">
Gmina Szczuczyn 
</t>
  </si>
  <si>
    <t>BGR 27967</t>
  </si>
  <si>
    <t>TGS 26-320</t>
  </si>
  <si>
    <t>ciężarowy do przewozu śmieci</t>
  </si>
  <si>
    <t>WMA18SZZ2BM559137</t>
  </si>
  <si>
    <t>BAUKEMA</t>
  </si>
  <si>
    <t xml:space="preserve">równiarka samojezdna / maszyna budowlana </t>
  </si>
  <si>
    <t>1986</t>
  </si>
  <si>
    <t>nr inwent. II/29/13</t>
  </si>
  <si>
    <t>BGR 16253</t>
  </si>
  <si>
    <t>2001</t>
  </si>
  <si>
    <t>2402</t>
  </si>
  <si>
    <t>WF0LXXGBFL1J85847</t>
  </si>
  <si>
    <t>BGR 13998</t>
  </si>
  <si>
    <t>Superb Classic</t>
  </si>
  <si>
    <t>1781</t>
  </si>
  <si>
    <t>TMBDDL63U839031510</t>
  </si>
  <si>
    <t>BGR 1723S</t>
  </si>
  <si>
    <t xml:space="preserve">PEZAL 
</t>
  </si>
  <si>
    <t>PE3501/ 32H</t>
  </si>
  <si>
    <t>Przyczepa specjalna
z agregatem pradotwórczym</t>
  </si>
  <si>
    <t>2021</t>
  </si>
  <si>
    <t>2070</t>
  </si>
  <si>
    <t>2500</t>
  </si>
  <si>
    <t>SU9PE3501M1CR1003</t>
  </si>
  <si>
    <t>BGR 1868S</t>
  </si>
  <si>
    <t>CARRO</t>
  </si>
  <si>
    <t>C 3502</t>
  </si>
  <si>
    <t>przyczepa ciężarowa</t>
  </si>
  <si>
    <t>SYZC35020M1000006</t>
  </si>
  <si>
    <t>BGR V893</t>
  </si>
  <si>
    <t>SCANIA</t>
  </si>
  <si>
    <t>93</t>
  </si>
  <si>
    <t>ciężarowy, wywóz śmieci</t>
  </si>
  <si>
    <t>13.09.1991</t>
  </si>
  <si>
    <t>YS2GM4X2Z01175646</t>
  </si>
  <si>
    <t>BGR 2V60</t>
  </si>
  <si>
    <t>METAL-FACH</t>
  </si>
  <si>
    <t>T710/1</t>
  </si>
  <si>
    <t>przyczepa cieżarowa rolnicza</t>
  </si>
  <si>
    <t>27.08.2014</t>
  </si>
  <si>
    <t>710121403099</t>
  </si>
  <si>
    <t>BGR 9E52</t>
  </si>
  <si>
    <t>FL614</t>
  </si>
  <si>
    <t>26.03.1992</t>
  </si>
  <si>
    <t>YB1E6A4A4NB485284</t>
  </si>
  <si>
    <t>BGR 2G03</t>
  </si>
  <si>
    <t>FL6</t>
  </si>
  <si>
    <t xml:space="preserve">specjalny, beczka asenizacyjna </t>
  </si>
  <si>
    <t>11.03.1997</t>
  </si>
  <si>
    <t>YB1E4C315VB175387</t>
  </si>
  <si>
    <t>BGR AW94</t>
  </si>
  <si>
    <t>Ursus</t>
  </si>
  <si>
    <t>typ: ASeries90+
wersja: A90-4C1G3D</t>
  </si>
  <si>
    <t>ciagnik rolniczy</t>
  </si>
  <si>
    <t>7000</t>
  </si>
  <si>
    <t>4400</t>
  </si>
  <si>
    <t>02.10.2004</t>
  </si>
  <si>
    <t>HPA8CSF24502</t>
  </si>
  <si>
    <t xml:space="preserve">
Gmina Szczuczyn </t>
  </si>
  <si>
    <t>BGR T359</t>
  </si>
  <si>
    <t>URSUS</t>
  </si>
  <si>
    <t>C 4512</t>
  </si>
  <si>
    <t>05.05.2003</t>
  </si>
  <si>
    <t>0132557</t>
  </si>
  <si>
    <t>BGR TC18</t>
  </si>
  <si>
    <t>C 360 3P</t>
  </si>
  <si>
    <t>21.10.1987</t>
  </si>
  <si>
    <t>606072</t>
  </si>
  <si>
    <t>LAZ 6464</t>
  </si>
  <si>
    <t>SANOK</t>
  </si>
  <si>
    <t>SFA DJ32/2</t>
  </si>
  <si>
    <t>przyczepa</t>
  </si>
  <si>
    <t>40489</t>
  </si>
  <si>
    <t>LAZ 6458</t>
  </si>
  <si>
    <t>D-732</t>
  </si>
  <si>
    <t>22.03.1984</t>
  </si>
  <si>
    <t>0122</t>
  </si>
  <si>
    <t>LMZ 9695</t>
  </si>
  <si>
    <t>ŚREM</t>
  </si>
  <si>
    <t>T-035</t>
  </si>
  <si>
    <t>przyczepa niskopodwoziowa</t>
  </si>
  <si>
    <t>27.11.1989</t>
  </si>
  <si>
    <t>5893</t>
  </si>
  <si>
    <t>BGR W718</t>
  </si>
  <si>
    <t>STAR</t>
  </si>
  <si>
    <t>1142 S</t>
  </si>
  <si>
    <t>sam. ciezarowy przewóz kontenerów</t>
  </si>
  <si>
    <t>1142CAS0010467SUS</t>
  </si>
  <si>
    <t>BGR 28904</t>
  </si>
  <si>
    <t>CITROEN</t>
  </si>
  <si>
    <t xml:space="preserve">BERLINGO </t>
  </si>
  <si>
    <t xml:space="preserve">sam. ciężarowy uniwersalmny </t>
  </si>
  <si>
    <t>VF7MFWJYB65673205</t>
  </si>
  <si>
    <t xml:space="preserve">WPK- TBS Sp. zo.o. </t>
  </si>
  <si>
    <t>1.01.2022  - 31.12.2022</t>
  </si>
  <si>
    <t>1.01.2023  - 31.12.2023</t>
  </si>
  <si>
    <t>1.01.2021  - 31.12.2021</t>
  </si>
  <si>
    <t>Plac 1000-lecia 23</t>
  </si>
  <si>
    <t>19-230 Szczuczyn</t>
  </si>
  <si>
    <t>3811Z</t>
  </si>
  <si>
    <t>(86) 273 50 80</t>
  </si>
  <si>
    <t>um@szczuczyn.pl</t>
  </si>
  <si>
    <t>zadania wynikające z funkcjonowania samorządu gminnego</t>
  </si>
  <si>
    <t/>
  </si>
  <si>
    <t>Urząd Miejski w Szczuczynie</t>
  </si>
  <si>
    <t>000530063</t>
  </si>
  <si>
    <t>7191009960</t>
  </si>
  <si>
    <t>Ośrodek Pomocy Społecznej w Szczuczynie</t>
  </si>
  <si>
    <t>450010091</t>
  </si>
  <si>
    <t>719-13-68-920</t>
  </si>
  <si>
    <t>(86) 273 50 81</t>
  </si>
  <si>
    <t>ops@szczuczyn.pl</t>
  </si>
  <si>
    <t xml:space="preserve">pomoc społeczna bez zakwaterowaia  i bez prowadzenia stołówek, OPS znajduje się w budynku UM w Szczuczynie </t>
  </si>
  <si>
    <t xml:space="preserve">Biblioteka- Centrum Kultury w Szczuczynie </t>
  </si>
  <si>
    <t>Łomżyńska 11</t>
  </si>
  <si>
    <t>366292192</t>
  </si>
  <si>
    <t>719-156-90-09</t>
  </si>
  <si>
    <t>(86) 262 10 36</t>
  </si>
  <si>
    <t>Wykonywanie zadań własnych gminy w zakresie organizowania działalności kulturalnej, zaspokajanie potrzeb oświatowych i informacyjnych ogółu społeczeństwa, ochronę i zachowanie lokalnego dziedzictwa, jego promocje oraz uczestniczenie w upowszechnianiu wiedzy i kultury na terenie gminy Szczuczyn ze szczególnym uwzględnieniem potrzeb czytelniczych i edukacyjnych lokalnego społeczeństwa. Działalność sportowo – rekreacyjna. Nie jest prowadzona stołówka ani inna forma żywienia</t>
  </si>
  <si>
    <t xml:space="preserve">Zespół Szkolno- Przedszkolny w Szczuczynie </t>
  </si>
  <si>
    <t>Kilińskiego 42</t>
  </si>
  <si>
    <t>451097450</t>
  </si>
  <si>
    <t>7191396939</t>
  </si>
  <si>
    <t>(86) 262 50 32</t>
  </si>
  <si>
    <t>spszczuczyn@o2.pl</t>
  </si>
  <si>
    <t xml:space="preserve"> Szczuczyn, Pl.1000-lecia 14</t>
  </si>
  <si>
    <t>Działalność dydaktyczno - wywchowawcza. W skład Zespołu Szkolno – Przedszkolnego w Szczuczynie wchodzi Przedszkole Samorządowe oraz Szkoła Podstawowa. Zespół jest placówką oświatową, która mieści się w dwóch budynkach przy ul. Kilińskiego 42 oraz przy pl. 1000-lecia 14. Przy obydwu budynkach zlokalizowane są hale sportowe, kuchnie, stołówki szkolne</t>
  </si>
  <si>
    <t xml:space="preserve">Szkoła Podstawowa im. Zesłańców Sybiru  w  Niedźwiadnej </t>
  </si>
  <si>
    <t>Niedźwiadna 49</t>
  </si>
  <si>
    <t>450088615</t>
  </si>
  <si>
    <t>7191396951</t>
  </si>
  <si>
    <t>(86) 272 56 51</t>
  </si>
  <si>
    <t>niedzwiadna@wp.pl</t>
  </si>
  <si>
    <t>Działalność opiekuńczo wychowawcza. Prowadzone jest wydawanie posiłków</t>
  </si>
  <si>
    <t>Wielobranżowe Przedsiębiorstwo Komunalne - Towarzystwo Budownictwa Społecznego Sp. zo.o.</t>
  </si>
  <si>
    <t>Sienkiewicza 15</t>
  </si>
  <si>
    <t>450010553</t>
  </si>
  <si>
    <t>7190000566</t>
  </si>
  <si>
    <t>(86) 272 50 25</t>
  </si>
  <si>
    <t>wpkszczuczyn1992@interia.pl</t>
  </si>
  <si>
    <t>Budynek świetlicy</t>
  </si>
  <si>
    <t>Niedźwiedzkie 1A</t>
  </si>
  <si>
    <t>własność</t>
  </si>
  <si>
    <t>Szczuczyn, ul.Kościelna 1</t>
  </si>
  <si>
    <t>Bzury 54</t>
  </si>
  <si>
    <t xml:space="preserve"> Skaje 53</t>
  </si>
  <si>
    <t>Jambrzyki</t>
  </si>
  <si>
    <t>Boksy garażowe</t>
  </si>
  <si>
    <t>Szczuczyn, ul.Sienkiewicza 3</t>
  </si>
  <si>
    <t>własność/wynajem</t>
  </si>
  <si>
    <t>Budynek mieszkalny</t>
  </si>
  <si>
    <t>Niećkowo 55A</t>
  </si>
  <si>
    <t>Szczuczyn, ul.Kilińskiego 43</t>
  </si>
  <si>
    <t>własność/administruje WPK</t>
  </si>
  <si>
    <t>Szczuczyn, ul Łąkowa 21A</t>
  </si>
  <si>
    <t>Muzeum Pożarnictwa</t>
  </si>
  <si>
    <t>Szczuczyn, ul. Nowa 1</t>
  </si>
  <si>
    <t>Budynek świetlicy/remiza OSP</t>
  </si>
  <si>
    <t>Danowo 17</t>
  </si>
  <si>
    <t>Remiza OSP</t>
  </si>
  <si>
    <t>Niedźwiadna 43</t>
  </si>
  <si>
    <t>Bęćkowo 37</t>
  </si>
  <si>
    <t>Remiza OSP wraz z budynkiem gospodarczym</t>
  </si>
  <si>
    <t>Szczuczyn, ul. Strazacka 11</t>
  </si>
  <si>
    <t>włassność</t>
  </si>
  <si>
    <t>Budynek Urzędu Miejskiego</t>
  </si>
  <si>
    <t>Szczuczyn, Plac 1000 lecia 23</t>
  </si>
  <si>
    <t xml:space="preserve">Budynek admin. na Targowisku Miejskim </t>
  </si>
  <si>
    <t>Szczuczyn, ul. Kolneńska 14</t>
  </si>
  <si>
    <t>Budynek gospodarczy</t>
  </si>
  <si>
    <t>Czarnowo</t>
  </si>
  <si>
    <t>budynek mieszkalny przy szkole podstawowej</t>
  </si>
  <si>
    <t>własność/mieszkania pod wynajm</t>
  </si>
  <si>
    <t>Dołęgi</t>
  </si>
  <si>
    <t>Brzeźno</t>
  </si>
  <si>
    <t>Hala sportowa</t>
  </si>
  <si>
    <t xml:space="preserve">ul. Grunwaldzka </t>
  </si>
  <si>
    <t xml:space="preserve">Budynek admin.  dwukondygnacyjny na Targowisku Produktu Lokalnego </t>
  </si>
  <si>
    <t>Szczuczyn, ul Kościelna</t>
  </si>
  <si>
    <t xml:space="preserve">Budynek gosp. na Targowisku Produktu Lokalnego </t>
  </si>
  <si>
    <t>świdry Awissa</t>
  </si>
  <si>
    <t>Guty</t>
  </si>
  <si>
    <t>Lipnik</t>
  </si>
  <si>
    <t xml:space="preserve">Stacja uzdatniania wody w m. Niedźwiadna wraz z ujęciem wodnym </t>
  </si>
  <si>
    <t xml:space="preserve">Niedźwiadna </t>
  </si>
  <si>
    <t xml:space="preserve">Stacja uzdatniania wody w Wólce wraz z ujęciem wodnym (budynek hydroforni i budynek agregatu prądotwórczego) </t>
  </si>
  <si>
    <t xml:space="preserve">Wólka </t>
  </si>
  <si>
    <t>Centrum Rozwoju Przedsiebiorczości</t>
  </si>
  <si>
    <t>WO</t>
  </si>
  <si>
    <t>1917, 2014- generalna  przebudowa</t>
  </si>
  <si>
    <t xml:space="preserve">139,66m </t>
  </si>
  <si>
    <t>beton</t>
  </si>
  <si>
    <t>drewno</t>
  </si>
  <si>
    <t>drewmo</t>
  </si>
  <si>
    <t>eternit</t>
  </si>
  <si>
    <t>pustak</t>
  </si>
  <si>
    <t>żelbeton</t>
  </si>
  <si>
    <t>blacha</t>
  </si>
  <si>
    <t>blachodachówka</t>
  </si>
  <si>
    <t>cegła</t>
  </si>
  <si>
    <t>bloczek</t>
  </si>
  <si>
    <t>blacha trapezowa</t>
  </si>
  <si>
    <t>papa</t>
  </si>
  <si>
    <t>cegła,pustak</t>
  </si>
  <si>
    <t>cegła pustak</t>
  </si>
  <si>
    <t>cegła, bloczek</t>
  </si>
  <si>
    <t>beton komórkowy</t>
  </si>
  <si>
    <t>konstrukcja lekka</t>
  </si>
  <si>
    <t>bloczek budowlany</t>
  </si>
  <si>
    <t>gazobeton</t>
  </si>
  <si>
    <t>bloczek ceramiczny</t>
  </si>
  <si>
    <t>bloczek betonowy</t>
  </si>
  <si>
    <t>płyta</t>
  </si>
  <si>
    <t>pustak ceramiczny</t>
  </si>
  <si>
    <t>stalowo-drewniana</t>
  </si>
  <si>
    <t>biuro -2     hale-1</t>
  </si>
  <si>
    <t>biuro-pustak  hala - płyta warstwowa</t>
  </si>
  <si>
    <t>biuro - drewno  hale - stal</t>
  </si>
  <si>
    <t>piec</t>
  </si>
  <si>
    <t>kominek</t>
  </si>
  <si>
    <t>2011- wymiana pokrycia dachowego, docieplenie, modernizacja ogrzewania, glazura, terakota, montaż kominka...</t>
  </si>
  <si>
    <t>2018- wymiana okien i drzwi, modernizacja wewnątrz budynku</t>
  </si>
  <si>
    <t>elektryczne</t>
  </si>
  <si>
    <t>2011- budowa wiaty na opał, wymiana kotła węglowego, remont pomieszczeń kotłowni, elewacja i remont dachu 2021 kapitalny remony hydroforni, wymiana dachu stolarki, ocieplenie ścian,         2021 -przebudowa stacji uzdatniania wody wraz z montażem dwóch zbiorników retencyjnych (2.896.111,51)</t>
  </si>
  <si>
    <t>kotłownia</t>
  </si>
  <si>
    <t>2012-remont i modernizacja</t>
  </si>
  <si>
    <t>kominek, dmuchawa elektryczna</t>
  </si>
  <si>
    <t>2011-wymiana pokrycia dachowego, izolacja, wymiana rynien,docieplenie, remont pomieszczeń</t>
  </si>
  <si>
    <t>piec co</t>
  </si>
  <si>
    <t>2018- remont i nadbudowa</t>
  </si>
  <si>
    <t>piec olejowy</t>
  </si>
  <si>
    <t>2014- przebudowa, remont pomieszczeń, wymiana okien i drzwi</t>
  </si>
  <si>
    <t>grzejnik elektryczny</t>
  </si>
  <si>
    <t>2018- remont i modernizacja, docieplenie, wymiana okien i drzwi</t>
  </si>
  <si>
    <t>pompy ciepła</t>
  </si>
  <si>
    <t>2017- termomodernizacja</t>
  </si>
  <si>
    <t>kotłownia miejska</t>
  </si>
  <si>
    <t xml:space="preserve">2010 </t>
  </si>
  <si>
    <t>2019</t>
  </si>
  <si>
    <t>elektryczne+kominek</t>
  </si>
  <si>
    <t>NIE DOTYCZY</t>
  </si>
  <si>
    <t>podłączenie do sieci miejskiej</t>
  </si>
  <si>
    <t>Nie DOTYCZY</t>
  </si>
  <si>
    <t>na użytek mieszkańców wsi</t>
  </si>
  <si>
    <t>na użytek mieszkańcow wsi</t>
  </si>
  <si>
    <t>obiekt publiczny</t>
  </si>
  <si>
    <t>obiekt publoczny</t>
  </si>
  <si>
    <t>N</t>
  </si>
  <si>
    <t>4</t>
  </si>
  <si>
    <t>NIE. NIEKTÓRE OKNA POSIADAJĄ ZAMKI</t>
  </si>
  <si>
    <t>TAK - zewnętrzny</t>
  </si>
  <si>
    <t>14</t>
  </si>
  <si>
    <t>8</t>
  </si>
  <si>
    <t>bramy zamykane na kłódkę</t>
  </si>
  <si>
    <t xml:space="preserve">TAK </t>
  </si>
  <si>
    <t xml:space="preserve">NIE </t>
  </si>
  <si>
    <t>NiE</t>
  </si>
  <si>
    <t>Urząd Miejski  w Szczuczynie</t>
  </si>
  <si>
    <t>Szczuczyn, ul Nowa</t>
  </si>
  <si>
    <t>Plac zabaw</t>
  </si>
  <si>
    <t>os. Pawełki</t>
  </si>
  <si>
    <t>Kurki</t>
  </si>
  <si>
    <t>Chojnowo</t>
  </si>
  <si>
    <t>Skaje</t>
  </si>
  <si>
    <t>ul. Sienkiewicza</t>
  </si>
  <si>
    <t>teren szkoły ul.Kilińskiego</t>
  </si>
  <si>
    <t>Plac wypoczynkowy z fontanną</t>
  </si>
  <si>
    <t>Szczuczyn Plac 1000lecia 23</t>
  </si>
  <si>
    <t>Boisko wiejski</t>
  </si>
  <si>
    <t>Bzury</t>
  </si>
  <si>
    <t>Skwerek wypoczynkowy wraz z infrastrukturą</t>
  </si>
  <si>
    <t>2013-14</t>
  </si>
  <si>
    <t xml:space="preserve">Plac wokół świetlicy wraz z infrastrukturą </t>
  </si>
  <si>
    <t>Rakowo</t>
  </si>
  <si>
    <t>Altana drewniana</t>
  </si>
  <si>
    <t>Zacieczki</t>
  </si>
  <si>
    <t>Wiata przystankowa przeszklona</t>
  </si>
  <si>
    <t>Szczuczyn, ul.Szczuki</t>
  </si>
  <si>
    <t>Wiata przystankowa (w tym 3 gabloty podświetlane, 3 słupy oświetleniowe)</t>
  </si>
  <si>
    <t>Szczuczyn, ul.Sobieskiego</t>
  </si>
  <si>
    <t>Mazewo</t>
  </si>
  <si>
    <t>Ogrodzenie + urządzenia siłowe plenerowe</t>
  </si>
  <si>
    <t>Urządzenia siłowe plenerowe</t>
  </si>
  <si>
    <t>Szczuczyn ul.Grunwaldzka,ul. Nadstawna, Brzeźno, Dołęgi, Chojnowo, Bzury, Niedźwiadna</t>
  </si>
  <si>
    <t>Bęćkowo</t>
  </si>
  <si>
    <t>Szczuczyn, ul. Kościelna</t>
  </si>
  <si>
    <t>Szczuczyn</t>
  </si>
  <si>
    <t>ogrodzenie działki  790 i791</t>
  </si>
  <si>
    <t>Szczuczyn ul.Nowa i Ogrodowa</t>
  </si>
  <si>
    <t>ogrodzenie</t>
  </si>
  <si>
    <t>Wólka</t>
  </si>
  <si>
    <t>Plac zabaw+ogrodzenie</t>
  </si>
  <si>
    <t>Czarnówek</t>
  </si>
  <si>
    <t>Szczuczyn, ul.Szpitalna</t>
  </si>
  <si>
    <t>przepompownia ścieków</t>
  </si>
  <si>
    <t>Szczuczyn ul. Majewskiego</t>
  </si>
  <si>
    <t>Szczuczyn ul. Nadstawna I</t>
  </si>
  <si>
    <t>przepompownia wód deszczowych</t>
  </si>
  <si>
    <t>Szczuczyn ul. K.Marysieńki</t>
  </si>
  <si>
    <t xml:space="preserve">Szczuczyn </t>
  </si>
  <si>
    <t>Szczuczyn ul. Nadstawna II</t>
  </si>
  <si>
    <t>Szczuczyn ul. Majewskiego I</t>
  </si>
  <si>
    <t>Szczuczyn ul. Majewskiego II</t>
  </si>
  <si>
    <t>Szczuczyn ul. Przemysłowa</t>
  </si>
  <si>
    <t>Pow. użytkowa w m²</t>
  </si>
  <si>
    <t>Pow. zabudowy w m²</t>
  </si>
  <si>
    <t>Plac zabaw , monitoring</t>
  </si>
  <si>
    <t>Zagospodarowanie parku miejskiego, monitoring</t>
  </si>
  <si>
    <t>Zagospodarowanie RUIN SZCZUKÓW, riuny wpisane do Rejestru Zabytków</t>
  </si>
  <si>
    <t xml:space="preserve">2012,2022 modernizacja </t>
  </si>
  <si>
    <t>dron DJI MAVIC 2PRO (r.prod. 2020)- 1 szt.</t>
  </si>
  <si>
    <t>SP Szczuczyn przy ul. Kilińskiego i Plac 1000 lecia, Oczyszczalnia ścieków ul. Sienkieicza, SP Niedźwiadna, SUW Wólka i SUW Niedźwiadna , OSP Niedźwiadna</t>
  </si>
  <si>
    <t>2021/2022</t>
  </si>
  <si>
    <t>Monitoring (w tym Szczuczyn UM, Stary Park, Hala sportowa)</t>
  </si>
  <si>
    <t>zgodnie z wykazem excel</t>
  </si>
  <si>
    <t>nie zgłaszają mienia systemem sum stałych</t>
  </si>
  <si>
    <t>Plac 1000-lecia 23, 19-230 Szczuczyn</t>
  </si>
  <si>
    <t>Siedziba BCK w Szczuczynie       w tym kotłownia, winda</t>
  </si>
  <si>
    <t>CEGŁA, SUPOREX, PŁYTA WARSTWOWA</t>
  </si>
  <si>
    <t>BETON</t>
  </si>
  <si>
    <t>KROKWIOWO-DREWNIANA</t>
  </si>
  <si>
    <t>BLACHA</t>
  </si>
  <si>
    <t>OLEJOWE</t>
  </si>
  <si>
    <t>TAK - uruchamiana automatycznie</t>
  </si>
  <si>
    <t>INFRASTRUKTURA PRZY BCK (w tym m.in. ogrodzenie, amfiteatr, altana, skatepark, plac zabaw)</t>
  </si>
  <si>
    <t xml:space="preserve">ul. Łomżyńska 11, 19-230 Szczuczyn </t>
  </si>
  <si>
    <t>Plac zabaw Niedzwiadna działka nr 86/1</t>
  </si>
  <si>
    <t xml:space="preserve">ul.Senatorska , 19-230 Szczuczyn </t>
  </si>
  <si>
    <t>Przepompownia ścieków</t>
  </si>
  <si>
    <t xml:space="preserve">Plac zabaw </t>
  </si>
  <si>
    <t>Niećkowo 58</t>
  </si>
  <si>
    <t>Biblioteka - Centrum Kultury w Szczuczynie</t>
  </si>
  <si>
    <t>19-230 Szczuczyn, ul. Łomżyńska 11</t>
  </si>
  <si>
    <t>bmszczuczyn@wp.pl</t>
  </si>
  <si>
    <t xml:space="preserve">Filia biblioteczna w Niećkowie – Niećkowo 58,   19-230 Szczuczyn
Hala Sportowa w Szczuczynie, ul. Grunwaldzka 2 </t>
  </si>
  <si>
    <t>ul. Łomżyńska 11,  19-230 Szczuczyn</t>
  </si>
  <si>
    <t xml:space="preserve">Własność </t>
  </si>
  <si>
    <t xml:space="preserve">Siłownia na powietrzu,  park przy ul. Senatorskiej </t>
  </si>
  <si>
    <t>Instalacja solarna na dachu ( 4 panele, 400 l zasobnik wraz z elementami sterującymi i połączeniowymi, moc 2,85 kW)</t>
  </si>
  <si>
    <t>Zespół - Szkolno Przedszkolny w Szczuczynie</t>
  </si>
  <si>
    <t xml:space="preserve">Budynek szkolno - przedszkolny wraz z halą sportową łącznikiem </t>
  </si>
  <si>
    <t>Szczuczyn ul. Kilińskiego 42</t>
  </si>
  <si>
    <t>trwały zarząd</t>
  </si>
  <si>
    <t xml:space="preserve">Jeden kompleks połączonych budynków starej szkoły, szkoły nowej i budynku biurowego </t>
  </si>
  <si>
    <t>Szczuczyn pl. 1000-lecia 14</t>
  </si>
  <si>
    <t xml:space="preserve">Hala sportowa wraz z łącznikiem do szkoły </t>
  </si>
  <si>
    <t xml:space="preserve">Szczuczyn ul. Nadstawna </t>
  </si>
  <si>
    <t>1989-stara szkoła 2002- nowa szkoła</t>
  </si>
  <si>
    <t>kamienno-żelbetonowe, ścianki działowe murowane z cegły palonej wapienno - piaskowej</t>
  </si>
  <si>
    <t>żelbetonowe</t>
  </si>
  <si>
    <t>wieźba dachowa drewniana w konstrukcji stolco-kleszczowej</t>
  </si>
  <si>
    <t>blacha stalowa ocynkowana</t>
  </si>
  <si>
    <t>cegła kartówka, termomodernizacja</t>
  </si>
  <si>
    <t>belki stalowe z płytami WPS</t>
  </si>
  <si>
    <t xml:space="preserve">więżba dachow drewniana </t>
  </si>
  <si>
    <t>blacha ocynkowana</t>
  </si>
  <si>
    <t>Konstrukcja ramowa z drewna klejonego, konstrukcja stalowa ocynkowana z pokryciem ze szkła hartowanego, elewacja z płyty warstwowej wypełnionej styropianem i pianką</t>
  </si>
  <si>
    <t>żelbetonowe w częsci zaplecza</t>
  </si>
  <si>
    <t>ramy i płatwie z drewna klejonego z klasie R30 odporności pożarowej</t>
  </si>
  <si>
    <t>ogrzewanie  miejskie</t>
  </si>
  <si>
    <t>ekogroszek i olej opałowy</t>
  </si>
  <si>
    <t>nie</t>
  </si>
  <si>
    <t>okna w piwnicy</t>
  </si>
  <si>
    <t>13</t>
  </si>
  <si>
    <t>klapa dymowa</t>
  </si>
  <si>
    <r>
      <t xml:space="preserve">Koce gaśnicze
</t>
    </r>
    <r>
      <rPr>
        <b/>
        <i/>
        <sz val="9"/>
        <color rgb="FFFF0000"/>
        <rFont val="Tahoma"/>
        <family val="2"/>
        <charset val="238"/>
      </rPr>
      <t>(podać liczbę)</t>
    </r>
  </si>
  <si>
    <t>Budowla - plac zabaw</t>
  </si>
  <si>
    <t>Budowle - parking</t>
  </si>
  <si>
    <t>Adaptacja parteru na potrzeby przedszkola</t>
  </si>
  <si>
    <t>1999-2020</t>
  </si>
  <si>
    <t>Budynek mieszkalny wielorodzinny</t>
  </si>
  <si>
    <t>ul. Kilińskiego 16</t>
  </si>
  <si>
    <t>WPK Administrator</t>
  </si>
  <si>
    <t>dostateczny</t>
  </si>
  <si>
    <t>piece co i fizyczne</t>
  </si>
  <si>
    <t>ul. Kilińskiego 24</t>
  </si>
  <si>
    <t>ul. Kilińskiego 36a</t>
  </si>
  <si>
    <t>suporex</t>
  </si>
  <si>
    <t>ul. Łomżyńska 12</t>
  </si>
  <si>
    <t>1952-53</t>
  </si>
  <si>
    <t>ul. Łomżyńska 12a</t>
  </si>
  <si>
    <t>1951-53</t>
  </si>
  <si>
    <t>piec fizyczny</t>
  </si>
  <si>
    <t>ul. Łomżyńska 14</t>
  </si>
  <si>
    <t>ul. Łomżyńska 14a</t>
  </si>
  <si>
    <t>ul. Łomżyńska 19(17)</t>
  </si>
  <si>
    <t>ul. Szczuki 3</t>
  </si>
  <si>
    <t>betton i drewno</t>
  </si>
  <si>
    <t>ul. Szczuki 3a</t>
  </si>
  <si>
    <t>piece co</t>
  </si>
  <si>
    <t>ul. Sienkiewicza 1</t>
  </si>
  <si>
    <t>co z ciepłowni</t>
  </si>
  <si>
    <t>ul. Sienkiewicza 15</t>
  </si>
  <si>
    <t>ul. Senatorska 12</t>
  </si>
  <si>
    <t>piec co w piwnicy</t>
  </si>
  <si>
    <t>ul. Nadstawna 6</t>
  </si>
  <si>
    <t>beton i drewno</t>
  </si>
  <si>
    <t>ul. Nadstawna 7</t>
  </si>
  <si>
    <t>blacha i eternit</t>
  </si>
  <si>
    <t>piece fizyczne</t>
  </si>
  <si>
    <t>ul. Nadstawna 7a</t>
  </si>
  <si>
    <t>pl. 1000-lecia 8</t>
  </si>
  <si>
    <t>pl. 1000-lecia 10</t>
  </si>
  <si>
    <t>pl. 1000-lecia 10a</t>
  </si>
  <si>
    <t>pl. 1000-lecia 23</t>
  </si>
  <si>
    <t>pl. 1000-lecia 28a</t>
  </si>
  <si>
    <t>ul. Strażacka 2</t>
  </si>
  <si>
    <t>Niećkowo</t>
  </si>
  <si>
    <t>TRANSIT</t>
  </si>
  <si>
    <t xml:space="preserve">budynek wielorodzinny (15 lokali mieszkalnych)               </t>
  </si>
  <si>
    <r>
      <t xml:space="preserve">budynek wielorodzinny (12 lokali mieszkalnych)  </t>
    </r>
    <r>
      <rPr>
        <b/>
        <sz val="9"/>
        <rFont val="Tahoma"/>
        <family val="2"/>
        <charset val="238"/>
      </rPr>
      <t xml:space="preserve">       </t>
    </r>
  </si>
  <si>
    <t xml:space="preserve">Szczuczyn ul. Strażacka 13    </t>
  </si>
  <si>
    <t xml:space="preserve">BUDYNEK ŚWIETLICY wiejskiej (budynek wg wyceny rzeczoznawcy IV 2018r. ) </t>
  </si>
  <si>
    <t xml:space="preserve">Niećkowo 58    </t>
  </si>
  <si>
    <t>Szczuczyn ul. Sienkiewicza 5F</t>
  </si>
  <si>
    <t>Szczuczyn ul. Sienkiewicza 5E</t>
  </si>
  <si>
    <t>Lokalny Inkubator Przedsiębiorczości:
Zagospodarowanie terenu</t>
  </si>
  <si>
    <t>Szczuczyn ul. Sienkiewicza 5F, 5 E</t>
  </si>
  <si>
    <t>Lokalny Inkubator Przedsiębiorczości:
hala produkcyjna- Hala niepodpiwniczona , jednokondygnacyjna, dach dwuspadowy , konstrukcja słupów żelbetowa, dźwigary dachowe stalowe; 
ściany i dach wykonane z płyty warstwowe grubości 15 cm (ściana EI 30  ; dach IE 15)
Ściany- 15cm Płyta ścienna warstwowa NRO KS1150TL EI30 (PUR ognioodporna) ;  Dach- 15cm Płyta warstwowa dachowa NRO KS1000RW EI15 
Monitoring – zewnętrzny</t>
  </si>
  <si>
    <t>Budynek UM , na dachu</t>
  </si>
  <si>
    <t>Infrastruktura na Targowisku miejskim (12 wiat, oświetlenie, 6 koszy, parkingi, 6 ławek, ogrodzenie, hydranty, sieć wod-kan)</t>
  </si>
  <si>
    <t>pow. całego placu -2.817,50 m</t>
  </si>
  <si>
    <t>Targowisko Produktu Lokalnego (wiaty, kioski handlowe, kontener socjalny, latarnie solarne) wraz z zagospodarowaniem placu</t>
  </si>
  <si>
    <t>1658-pow. całkowita obiektu, 472,14-pow. użytkowa wiat handl.</t>
  </si>
  <si>
    <t>Scena w starym parku (konstrukcja drewniana z zadaszeniem i bocznymi ściankami)</t>
  </si>
  <si>
    <t>Transgraniczne Centrum Dialogu Kultur na pow. 4 ha ( 8 trybun na 1764 miejsc, płyta boiska trawiasta, wiaty stadionowe, mobilna scena składana na zimę, altana grillowa zadaszona)</t>
  </si>
  <si>
    <t>Szczuczyn ul. Sportowa 28 C</t>
  </si>
  <si>
    <t xml:space="preserve"> w tym: a) widownie 2 115 142,92 zł; b) elementy zagospodarowania terenu, place, dojazdy, mała architektura 3 276 670,98 zł ;  c) wiaty rezerwowych 23 985,00 zł, d) scena mobilna 316.749,00 zł;  d) altana grillowa drewniana 180 000 zł)</t>
  </si>
  <si>
    <t>monitoring</t>
  </si>
  <si>
    <t>Tablica upamiętniająca wraz z zagospodarowaniem terenu</t>
  </si>
  <si>
    <t>Infrastruktura -parkingi,ciągi piesze, zieleniec,  elementy zabawkowe, ogrodzenie działki 19/2</t>
  </si>
  <si>
    <t>Infrastruktura Pump Track</t>
  </si>
  <si>
    <t>Czy obiekt posiada książkę obiektu budowlanego?</t>
  </si>
  <si>
    <t>Jeśli NIE,
okres nieużytkowania</t>
  </si>
  <si>
    <t>Czy mienie było dotknięte ryzykiem powodzi od 1997 roku do dnia dzisiejszego?</t>
  </si>
  <si>
    <t>Jeden kompleks budynków (szkoła, sala gimn., budynek mieszkalny )</t>
  </si>
  <si>
    <t>Niedźwiadna 49, 19-230 Szczuczyn</t>
  </si>
  <si>
    <t>cegła ceramiczna i bloczek silikatowy</t>
  </si>
  <si>
    <t>betonowe</t>
  </si>
  <si>
    <t>remont łazienek 2021-2022</t>
  </si>
  <si>
    <t>tak 7.00-15.00</t>
  </si>
  <si>
    <t>panele fotowoltaiczne i solarne</t>
  </si>
  <si>
    <r>
      <t xml:space="preserve">Stan techniczny budynku
</t>
    </r>
    <r>
      <rPr>
        <b/>
        <i/>
        <sz val="9"/>
        <rFont val="Tahoma"/>
        <family val="2"/>
        <charset val="238"/>
      </rPr>
      <t>(prosimy ocenić wizualnie oraz podać jedną z trzech ocen: dobry, dostateczny, zły)</t>
    </r>
  </si>
  <si>
    <r>
      <t xml:space="preserve">Stały dozór fizyczny - ochrona własna
</t>
    </r>
    <r>
      <rPr>
        <b/>
        <i/>
        <sz val="9"/>
        <rFont val="Tahoma"/>
        <family val="2"/>
        <charset val="238"/>
      </rPr>
      <t>(w jakich godzinach)</t>
    </r>
  </si>
  <si>
    <r>
      <t xml:space="preserve">Stały dozór fizyczny - pracownicy firmy ochrony mienia.
</t>
    </r>
    <r>
      <rPr>
        <b/>
        <i/>
        <sz val="9"/>
        <rFont val="Tahoma"/>
        <family val="2"/>
        <charset val="238"/>
      </rPr>
      <t>(w jakich godzinach)</t>
    </r>
  </si>
  <si>
    <t>Szkoła Podstawowaw im. Zesłańców Sybiru w Niedźwiadnej</t>
  </si>
  <si>
    <t>2008-2022</t>
  </si>
  <si>
    <t xml:space="preserve">Oświetlenie na terenie miasta, uliczne, oprawy oświetleniowe LED </t>
  </si>
  <si>
    <t xml:space="preserve">Szczuczyn, ul. Sienkiewicza b/n </t>
  </si>
  <si>
    <t>Lokalny Inkubator Przedsiębiorczości:
Budynek administracyjno-biurowy  ; niepodpiwniczony , dwukondygnacyjny, murowany, dach dwuspadowy pokryty blachą na rąbek, rok budowy 2022
wraz z instalacją fotowoltaiczną (46 paneli)
Monitoring – zewnętrzny i wewnętrzny</t>
  </si>
  <si>
    <t xml:space="preserve"> Szczuczyn, ulica Sportowa 28C                                </t>
  </si>
  <si>
    <t>Szczuczyn, ul. Nowa 1 (Senatorska)</t>
  </si>
  <si>
    <t>Transgraniczne Centrum Dialogu Kultur - budynek administracyjny- pow. 425 m2,</t>
  </si>
  <si>
    <t>Oczyszczalnia ścieków Szczuczyn</t>
  </si>
  <si>
    <t>Pow.  użytkowa w m²</t>
  </si>
  <si>
    <t xml:space="preserve"> Właściciel</t>
  </si>
  <si>
    <t>WYKAZ  POJAZDÓW     Gminy Szczuczyn</t>
  </si>
  <si>
    <t>BGR 29272</t>
  </si>
  <si>
    <t>DAILY 70C17</t>
  </si>
  <si>
    <t>6700 kg</t>
  </si>
  <si>
    <t>ZCFC70C11E5972619</t>
  </si>
  <si>
    <t>OSP Brzeźno</t>
  </si>
  <si>
    <t>BGR 29110</t>
  </si>
  <si>
    <t xml:space="preserve">Volkswagen </t>
  </si>
  <si>
    <t>Crafer  SYN1E</t>
  </si>
  <si>
    <t xml:space="preserve">sam. ciężarowy </t>
  </si>
  <si>
    <t>BGR 33CM</t>
  </si>
  <si>
    <t>Zetor</t>
  </si>
  <si>
    <t>FORTERRA HSX 130</t>
  </si>
  <si>
    <t>ciągnik rolniczy</t>
  </si>
  <si>
    <t>WV1ZZZSY6P9042334</t>
  </si>
  <si>
    <t>93,2 kW</t>
  </si>
  <si>
    <t>TKBFHR5ZVA41D0120</t>
  </si>
  <si>
    <t>ISEKI TF17F</t>
  </si>
  <si>
    <t xml:space="preserve">traktorek z ładowaczem czołowym Sanko , 17KM, naped 4x4 </t>
  </si>
  <si>
    <t xml:space="preserve">Okres ubezpieczenia OC </t>
  </si>
  <si>
    <t>Ubezpieczenie</t>
  </si>
  <si>
    <t>zakupiony w 2023</t>
  </si>
  <si>
    <t>Dop masa całkowita DMC kg</t>
  </si>
  <si>
    <t>3.042001</t>
  </si>
  <si>
    <t>przyczepa, transport</t>
  </si>
  <si>
    <t>GALAXY</t>
  </si>
  <si>
    <t>WF0GXXPSSG3J27736</t>
  </si>
  <si>
    <t>3600Z, 3700Z</t>
  </si>
  <si>
    <t>Zadaniem Spólki jest wykonywanie zadań własnych Gminy (okteslonych szczegółowo w statucie ). Pobór, uzdatnianie i sprzedaż wody, odprowadzanie i oczyszczanie ścieków, odbiór nieczystości stałych i płynnych, zarządzanie nieruchomościami, utrzymanie letnie i zimowe ulic, placów i chodników, roboty budowlane i remontowe</t>
  </si>
  <si>
    <t>II.</t>
  </si>
  <si>
    <t>OPS jest zlokalizowany na parterze budynku UM w Szczuczynie z oddzielnym wejściem ; zajmuje 5 pomieszczeń biurowych wraz pomieszczeniem socjalnym, serwerownia i łazienką o pow. 143m2</t>
  </si>
  <si>
    <t>Drzwi główne prowadzące do OPS posiadają dwa zamki oraz jest alarm świetlny i dźwiękowy.</t>
  </si>
  <si>
    <t>Pojazdy wolnobieżne - 1  szt. kosiarka samojezdna</t>
  </si>
  <si>
    <t xml:space="preserve">Targowisko Produktu Lokalnego, Szczuczyn ul. Kościelna, na dachu </t>
  </si>
  <si>
    <t>Instalacje fotowoltaiczne na budynkach użyteczności publicznej - 7 lokalizacji (panele, inwertery, konstrukcje, przewody)</t>
  </si>
  <si>
    <t>Stałe elementy budynków: instalacja solarna - 1 sztuka</t>
  </si>
  <si>
    <t>Stałe elementy budynków: instalacje solarne - 71 sztuk</t>
  </si>
  <si>
    <t xml:space="preserve">Stałe elementy budynków: instalacje  fotowoltaiczne -45  sztuk </t>
  </si>
  <si>
    <t xml:space="preserve">Stałe elementy budynków: instalacja  fotowoltaiczna -1  sztuka </t>
  </si>
  <si>
    <t xml:space="preserve">Stałe elementy budynków: instalacja fotowoltaiczna -1  sztuka </t>
  </si>
  <si>
    <t xml:space="preserve">Ogrodzenie metalowe  świetlicy </t>
  </si>
  <si>
    <t xml:space="preserve">Szczuczyn ul. Sienkiewicza </t>
  </si>
  <si>
    <t>2021 docieplenie ścian</t>
  </si>
  <si>
    <t xml:space="preserve">Szczuczyn, ul. Sienkiewicza </t>
  </si>
  <si>
    <t>Plac zabaw (ogrodzenie, ławki z oparciem, kosze na śmieci, zestaw zabawowy, słupy oświetleniowe z oprawami solarnymi LED)</t>
  </si>
  <si>
    <t>Szczuczyn ul. Łąkowa</t>
  </si>
  <si>
    <t>Szczuczyn ul. Kolneńska 16</t>
  </si>
  <si>
    <t>Budynek kotłowni , budynek hydroforni i ujęciem, urządzenia hydroforni /kotłowni</t>
  </si>
  <si>
    <t xml:space="preserve">BUDYNKI  </t>
  </si>
  <si>
    <t>Urządzenia i wyposażenie Stacji Uzdatniania Wody w Szczuczynie (zestaw pompowy główny, zbiornik, rozdzielnia, szafa sterownicza, agregat prądotwórczy), 2021r.</t>
  </si>
  <si>
    <t>domy prywatne mieszkańców gminy (dachy i ściany)</t>
  </si>
  <si>
    <t>domy prywatne mieszkańców gminy, w tym 2 szt. na gruncie</t>
  </si>
  <si>
    <t>świetlica Lipnik , na gruncie,moc 6,4 kW</t>
  </si>
  <si>
    <t>tak</t>
  </si>
  <si>
    <t>BGR 29876</t>
  </si>
  <si>
    <t>Transgraniczne Centrum Dialogu Kultur</t>
  </si>
  <si>
    <t>01.01.2024 - 31.12.2025</t>
  </si>
  <si>
    <t>01.01.2025 -          31.12.2025</t>
  </si>
  <si>
    <t>Roczny budżet Gminy    zł</t>
  </si>
  <si>
    <t>Budynek -obiekt publiczny (aktualnie wynajmowany na gabinet kosmetyczny)</t>
  </si>
  <si>
    <t xml:space="preserve">BUDYNEK ŚWIETLICY wiejskiej  </t>
  </si>
  <si>
    <t>Stacja Uzdatniania Wody w Szczuczynie - budynek gosp.</t>
  </si>
  <si>
    <t>Agregaty prądotwórcze - 4 szt. ; 2021r.</t>
  </si>
  <si>
    <t>Szczuczyn - 4 lokalizacje</t>
  </si>
  <si>
    <t>.---</t>
  </si>
  <si>
    <t xml:space="preserve">Zbiorcze zestawienie wypłaconych odszkodowań i ustanowionych rezerw w poszczególnych rodzajach ubezpieczeń (wg zaświadczeń TU) w okresie ostatnich 36 m-cy  </t>
  </si>
  <si>
    <t>Szczuczyn, Kolneńska 16</t>
  </si>
  <si>
    <t>Centrum Zarządzania Kryzysowgo , instalacja fotowoltaiczna montowane na dachu, moc 20kW</t>
  </si>
  <si>
    <t>Kolneńska 16</t>
  </si>
  <si>
    <t>drewniana</t>
  </si>
  <si>
    <t>budynek biurowy-blacha, garaże-płyta warstwowa EI</t>
  </si>
  <si>
    <t>16</t>
  </si>
  <si>
    <t>Centrum Zarządzania Komunalnego i Kryzysowego jedn kompleks budynków (budynek biurowy pow. 489,63 m2-KB 2 456 203,17 zł , garażowy pow. 1742,20 m2 -KB 3 788 610,97 zł,)</t>
  </si>
  <si>
    <t>Centrum Zarządzania Komunalnego i Kryzysowego, infrastruktura (plac utwardzony kostką 7069m, słupy oświetleniowe wraz z oprawami solarnymi LED 15 sztuk, ogrodzenie panelowe 240mb)</t>
  </si>
  <si>
    <t>01.01.2024 -31.12.2025</t>
  </si>
  <si>
    <t>Suma   ubezpieczenia</t>
  </si>
  <si>
    <t xml:space="preserve">GMINA    SZCZUCZYN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</si>
</sst>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&lt;=9999999]###\-##\-##;\(###\)\ ###\-##\-##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[$-415]0%"/>
    <numFmt numFmtId="169" formatCode="#,##0.00&quot; &quot;[$zł-415];[Red]&quot;-&quot;#,##0.00&quot; &quot;[$zł-415]"/>
    <numFmt numFmtId="170" formatCode="yyyy/mm/dd;@"/>
    <numFmt numFmtId="171" formatCode="#,##0.00\ &quot;zł&quot;;[Red]#,##0.00\ &quot;zł&quot;"/>
    <numFmt numFmtId="172" formatCode="#,##0.00&quot; zł&quot;"/>
    <numFmt numFmtId="173" formatCode="#,##0.00;[Red]#,##0.00"/>
    <numFmt numFmtId="174" formatCode="[$-415]#,##0.00"/>
    <numFmt numFmtId="175" formatCode="yyyy\-mm\-dd"/>
  </numFmts>
  <fonts count="9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ira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"/>
      <name val="Tahoma"/>
      <family val="2"/>
      <charset val="238"/>
    </font>
    <font>
      <sz val="8"/>
      <name val="Calibri"/>
      <family val="2"/>
      <charset val="238"/>
      <scheme val="minor"/>
    </font>
    <font>
      <sz val="9"/>
      <name val="Tahoma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name val="Tahoma"/>
      <family val="2"/>
      <charset val="238"/>
    </font>
    <font>
      <b/>
      <sz val="9"/>
      <name val="Tahoma"/>
      <family val="2"/>
      <charset val="238"/>
    </font>
    <font>
      <b/>
      <sz val="12"/>
      <color theme="1"/>
      <name val="Cambria"/>
      <family val="1"/>
      <charset val="238"/>
      <scheme val="major"/>
    </font>
    <font>
      <b/>
      <sz val="12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0"/>
      <name val="Cambira"/>
      <charset val="238"/>
    </font>
    <font>
      <b/>
      <i/>
      <sz val="9"/>
      <name val="Tahoma"/>
      <family val="2"/>
      <charset val="238"/>
    </font>
    <font>
      <b/>
      <sz val="12"/>
      <name val="Tahoma"/>
      <family val="2"/>
      <charset val="238"/>
    </font>
    <font>
      <b/>
      <sz val="9"/>
      <color theme="0"/>
      <name val="Tahoma"/>
      <family val="2"/>
      <charset val="238"/>
    </font>
    <font>
      <sz val="18"/>
      <color theme="3"/>
      <name val="Cambria"/>
      <family val="2"/>
      <charset val="238"/>
      <scheme val="major"/>
    </font>
    <font>
      <sz val="12"/>
      <color theme="1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9C0006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b/>
      <sz val="12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ira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1"/>
      <name val="Tahoma"/>
      <family val="2"/>
      <charset val="238"/>
    </font>
    <font>
      <b/>
      <sz val="9"/>
      <color rgb="FFFF0000"/>
      <name val="Tahoma"/>
      <family val="2"/>
      <charset val="238"/>
    </font>
    <font>
      <u/>
      <sz val="10"/>
      <color theme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i/>
      <sz val="9"/>
      <color rgb="FFFF0000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Tahoma"/>
      <family val="2"/>
      <charset val="238"/>
    </font>
    <font>
      <b/>
      <sz val="12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  <charset val="238"/>
    </font>
    <font>
      <sz val="9"/>
      <name val="Cambria"/>
      <family val="1"/>
      <charset val="238"/>
      <scheme val="major"/>
    </font>
    <font>
      <sz val="11"/>
      <color indexed="8"/>
      <name val="Tahoma"/>
      <family val="2"/>
      <charset val="238"/>
    </font>
    <font>
      <b/>
      <sz val="14"/>
      <color rgb="FF000000"/>
      <name val="Cambria"/>
      <family val="1"/>
      <charset val="238"/>
      <scheme val="maj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89C5F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33CCCC"/>
      </patternFill>
    </fill>
    <fill>
      <patternFill patternType="solid">
        <fgColor rgb="FFCCFFFF"/>
        <bgColor rgb="FF009999"/>
      </patternFill>
    </fill>
    <fill>
      <patternFill patternType="solid">
        <fgColor rgb="FFCCFFFF"/>
        <bgColor rgb="FF604A7B"/>
      </patternFill>
    </fill>
    <fill>
      <patternFill patternType="solid">
        <fgColor rgb="FFCCFFFF"/>
        <bgColor rgb="FF0099CC"/>
      </patternFill>
    </fill>
    <fill>
      <patternFill patternType="solid">
        <fgColor rgb="FFCCFFFF"/>
        <bgColor rgb="FF006699"/>
      </patternFill>
    </fill>
    <fill>
      <patternFill patternType="solid">
        <fgColor rgb="FFCCFFFF"/>
        <bgColor rgb="FFB3A2C7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FFFF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F2F2F2"/>
      </patternFill>
    </fill>
    <fill>
      <patternFill patternType="solid">
        <fgColor rgb="FFCCFFFF"/>
        <bgColor rgb="FFDDDDDD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5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167" fontId="10" fillId="0" borderId="0"/>
    <xf numFmtId="166" fontId="11" fillId="0" borderId="0"/>
    <xf numFmtId="166" fontId="10" fillId="0" borderId="0"/>
    <xf numFmtId="0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166" fontId="11" fillId="0" borderId="0"/>
    <xf numFmtId="166" fontId="14" fillId="0" borderId="0"/>
    <xf numFmtId="166" fontId="1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5" fillId="0" borderId="0"/>
    <xf numFmtId="166" fontId="16" fillId="0" borderId="0"/>
    <xf numFmtId="166" fontId="16" fillId="0" borderId="0"/>
    <xf numFmtId="166" fontId="17" fillId="0" borderId="0"/>
    <xf numFmtId="166" fontId="1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5" fillId="0" borderId="0"/>
    <xf numFmtId="166" fontId="16" fillId="0" borderId="0"/>
    <xf numFmtId="166" fontId="18" fillId="0" borderId="0"/>
    <xf numFmtId="166" fontId="16" fillId="0" borderId="0"/>
    <xf numFmtId="166" fontId="15" fillId="0" borderId="0"/>
    <xf numFmtId="166" fontId="16" fillId="0" borderId="0"/>
    <xf numFmtId="166" fontId="16" fillId="0" borderId="0"/>
    <xf numFmtId="166" fontId="17" fillId="0" borderId="0"/>
    <xf numFmtId="166" fontId="16" fillId="0" borderId="0"/>
    <xf numFmtId="166" fontId="17" fillId="0" borderId="0"/>
    <xf numFmtId="166" fontId="17" fillId="0" borderId="0"/>
    <xf numFmtId="166" fontId="18" fillId="0" borderId="0"/>
    <xf numFmtId="166" fontId="17" fillId="0" borderId="0"/>
    <xf numFmtId="168" fontId="10" fillId="0" borderId="0"/>
    <xf numFmtId="168" fontId="10" fillId="0" borderId="0"/>
    <xf numFmtId="0" fontId="19" fillId="0" borderId="0"/>
    <xf numFmtId="169" fontId="19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2" fillId="0" borderId="0"/>
    <xf numFmtId="0" fontId="6" fillId="0" borderId="0" applyNumberForma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41" applyNumberFormat="0" applyFill="0" applyAlignment="0" applyProtection="0"/>
    <xf numFmtId="0" fontId="53" fillId="0" borderId="42" applyNumberFormat="0" applyFill="0" applyAlignment="0" applyProtection="0"/>
    <xf numFmtId="0" fontId="54" fillId="0" borderId="43" applyNumberFormat="0" applyFill="0" applyAlignment="0" applyProtection="0"/>
    <xf numFmtId="0" fontId="54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44" applyNumberFormat="0" applyAlignment="0" applyProtection="0"/>
    <xf numFmtId="0" fontId="59" fillId="14" borderId="45" applyNumberFormat="0" applyAlignment="0" applyProtection="0"/>
    <xf numFmtId="0" fontId="60" fillId="14" borderId="44" applyNumberFormat="0" applyAlignment="0" applyProtection="0"/>
    <xf numFmtId="0" fontId="61" fillId="0" borderId="46" applyNumberFormat="0" applyFill="0" applyAlignment="0" applyProtection="0"/>
    <xf numFmtId="0" fontId="62" fillId="15" borderId="4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49" applyNumberFormat="0" applyFill="0" applyAlignment="0" applyProtection="0"/>
    <xf numFmtId="0" fontId="66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66" fillId="40" borderId="0" applyNumberFormat="0" applyBorder="0" applyAlignment="0" applyProtection="0"/>
    <xf numFmtId="0" fontId="51" fillId="0" borderId="0"/>
    <xf numFmtId="0" fontId="51" fillId="16" borderId="48" applyNumberFormat="0" applyFont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0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64" fontId="23" fillId="0" borderId="1" xfId="80" applyNumberFormat="1" applyFont="1" applyBorder="1" applyAlignment="1">
      <alignment vertical="center" wrapText="1"/>
    </xf>
    <xf numFmtId="0" fontId="23" fillId="0" borderId="1" xfId="0" applyFont="1" applyBorder="1"/>
    <xf numFmtId="0" fontId="22" fillId="0" borderId="1" xfId="0" applyFont="1" applyBorder="1"/>
    <xf numFmtId="164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/>
    <xf numFmtId="164" fontId="23" fillId="0" borderId="1" xfId="0" applyNumberFormat="1" applyFont="1" applyBorder="1"/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49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1" xfId="0" applyNumberFormat="1" applyFont="1" applyFill="1" applyBorder="1" applyAlignment="1">
      <alignment horizontal="center" vertical="center"/>
    </xf>
    <xf numFmtId="49" fontId="23" fillId="2" borderId="4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49" fontId="23" fillId="8" borderId="3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44" fontId="22" fillId="0" borderId="1" xfId="8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164" fontId="22" fillId="0" borderId="1" xfId="80" applyNumberFormat="1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vertical="center" wrapText="1"/>
    </xf>
    <xf numFmtId="49" fontId="23" fillId="0" borderId="0" xfId="0" applyNumberFormat="1" applyFont="1" applyAlignment="1">
      <alignment horizontal="center" vertical="center" wrapText="1"/>
    </xf>
    <xf numFmtId="0" fontId="29" fillId="0" borderId="0" xfId="0" applyFont="1"/>
    <xf numFmtId="10" fontId="23" fillId="0" borderId="1" xfId="0" applyNumberFormat="1" applyFont="1" applyBorder="1"/>
    <xf numFmtId="44" fontId="23" fillId="0" borderId="1" xfId="0" applyNumberFormat="1" applyFont="1" applyBorder="1"/>
    <xf numFmtId="44" fontId="22" fillId="0" borderId="1" xfId="0" applyNumberFormat="1" applyFont="1" applyBorder="1"/>
    <xf numFmtId="44" fontId="23" fillId="0" borderId="0" xfId="0" applyNumberFormat="1" applyFont="1"/>
    <xf numFmtId="44" fontId="29" fillId="0" borderId="0" xfId="0" applyNumberFormat="1" applyFont="1"/>
    <xf numFmtId="0" fontId="25" fillId="0" borderId="0" xfId="0" applyFont="1"/>
    <xf numFmtId="0" fontId="22" fillId="7" borderId="15" xfId="0" applyFont="1" applyFill="1" applyBorder="1" applyAlignment="1">
      <alignment horizontal="center" vertical="top" wrapText="1"/>
    </xf>
    <xf numFmtId="0" fontId="22" fillId="7" borderId="19" xfId="0" applyFont="1" applyFill="1" applyBorder="1" applyAlignment="1">
      <alignment horizontal="center" vertical="top" wrapText="1"/>
    </xf>
    <xf numFmtId="0" fontId="23" fillId="7" borderId="21" xfId="0" applyFont="1" applyFill="1" applyBorder="1" applyAlignment="1">
      <alignment horizontal="center" vertical="top" wrapText="1"/>
    </xf>
    <xf numFmtId="0" fontId="23" fillId="7" borderId="22" xfId="0" applyFont="1" applyFill="1" applyBorder="1" applyAlignment="1">
      <alignment vertical="top" wrapText="1"/>
    </xf>
    <xf numFmtId="44" fontId="23" fillId="7" borderId="22" xfId="80" applyFont="1" applyFill="1" applyBorder="1" applyAlignment="1">
      <alignment horizontal="right" vertical="top" wrapText="1"/>
    </xf>
    <xf numFmtId="164" fontId="23" fillId="7" borderId="23" xfId="0" applyNumberFormat="1" applyFont="1" applyFill="1" applyBorder="1" applyAlignment="1">
      <alignment horizontal="right" vertical="top" wrapText="1"/>
    </xf>
    <xf numFmtId="0" fontId="23" fillId="7" borderId="24" xfId="0" applyFont="1" applyFill="1" applyBorder="1" applyAlignment="1">
      <alignment horizontal="center" vertical="top" wrapText="1"/>
    </xf>
    <xf numFmtId="0" fontId="23" fillId="7" borderId="25" xfId="0" applyFont="1" applyFill="1" applyBorder="1" applyAlignment="1">
      <alignment vertical="top" wrapText="1"/>
    </xf>
    <xf numFmtId="171" fontId="23" fillId="7" borderId="12" xfId="0" applyNumberFormat="1" applyFont="1" applyFill="1" applyBorder="1" applyAlignment="1">
      <alignment horizontal="right" vertical="top" wrapText="1"/>
    </xf>
    <xf numFmtId="164" fontId="23" fillId="7" borderId="26" xfId="0" applyNumberFormat="1" applyFont="1" applyFill="1" applyBorder="1" applyAlignment="1">
      <alignment horizontal="right" vertical="top" wrapText="1"/>
    </xf>
    <xf numFmtId="0" fontId="23" fillId="7" borderId="27" xfId="0" applyFont="1" applyFill="1" applyBorder="1" applyAlignment="1">
      <alignment vertical="top" wrapText="1"/>
    </xf>
    <xf numFmtId="171" fontId="23" fillId="7" borderId="28" xfId="0" applyNumberFormat="1" applyFont="1" applyFill="1" applyBorder="1" applyAlignment="1">
      <alignment horizontal="right" vertical="top" wrapText="1"/>
    </xf>
    <xf numFmtId="164" fontId="23" fillId="7" borderId="29" xfId="0" applyNumberFormat="1" applyFont="1" applyFill="1" applyBorder="1" applyAlignment="1">
      <alignment horizontal="right" vertical="top" wrapText="1"/>
    </xf>
    <xf numFmtId="171" fontId="22" fillId="7" borderId="32" xfId="0" applyNumberFormat="1" applyFont="1" applyFill="1" applyBorder="1" applyAlignment="1">
      <alignment horizontal="right" vertical="top" wrapText="1"/>
    </xf>
    <xf numFmtId="164" fontId="22" fillId="7" borderId="33" xfId="0" applyNumberFormat="1" applyFont="1" applyFill="1" applyBorder="1" applyAlignment="1">
      <alignment horizontal="right" vertical="top" wrapText="1"/>
    </xf>
    <xf numFmtId="0" fontId="26" fillId="9" borderId="1" xfId="0" applyFont="1" applyFill="1" applyBorder="1" applyAlignment="1">
      <alignment horizontal="center" vertical="center" wrapText="1"/>
    </xf>
    <xf numFmtId="49" fontId="26" fillId="9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22" fillId="6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0" fontId="22" fillId="6" borderId="11" xfId="0" applyFont="1" applyFill="1" applyBorder="1" applyAlignment="1">
      <alignment vertical="center"/>
    </xf>
    <xf numFmtId="44" fontId="22" fillId="6" borderId="11" xfId="0" applyNumberFormat="1" applyFont="1" applyFill="1" applyBorder="1" applyAlignment="1">
      <alignment vertical="center"/>
    </xf>
    <xf numFmtId="49" fontId="32" fillId="2" borderId="1" xfId="7" applyNumberFormat="1" applyFont="1" applyFill="1" applyBorder="1" applyAlignment="1" applyProtection="1">
      <alignment horizontal="center" vertical="center" wrapText="1"/>
      <protection locked="0"/>
    </xf>
    <xf numFmtId="4" fontId="32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32" fillId="2" borderId="1" xfId="7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left" vertical="center"/>
    </xf>
    <xf numFmtId="49" fontId="32" fillId="6" borderId="6" xfId="7" applyNumberFormat="1" applyFont="1" applyFill="1" applyBorder="1" applyAlignment="1" applyProtection="1">
      <alignment horizontal="center" vertical="center" wrapText="1"/>
      <protection locked="0"/>
    </xf>
    <xf numFmtId="0" fontId="32" fillId="6" borderId="6" xfId="7" applyFont="1" applyFill="1" applyBorder="1" applyAlignment="1" applyProtection="1">
      <alignment horizontal="center" vertical="center" wrapText="1"/>
      <protection locked="0"/>
    </xf>
    <xf numFmtId="4" fontId="32" fillId="6" borderId="6" xfId="7" applyNumberFormat="1" applyFont="1" applyFill="1" applyBorder="1" applyAlignment="1" applyProtection="1">
      <alignment horizontal="center" vertical="center" wrapText="1"/>
      <protection locked="0"/>
    </xf>
    <xf numFmtId="44" fontId="23" fillId="0" borderId="2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44" fontId="22" fillId="0" borderId="2" xfId="0" applyNumberFormat="1" applyFont="1" applyBorder="1" applyAlignment="1">
      <alignment vertical="center"/>
    </xf>
    <xf numFmtId="44" fontId="23" fillId="6" borderId="2" xfId="0" applyNumberFormat="1" applyFont="1" applyFill="1" applyBorder="1" applyAlignment="1">
      <alignment horizontal="center" vertical="center"/>
    </xf>
    <xf numFmtId="44" fontId="23" fillId="4" borderId="2" xfId="0" applyNumberFormat="1" applyFont="1" applyFill="1" applyBorder="1" applyAlignment="1">
      <alignment vertical="center"/>
    </xf>
    <xf numFmtId="44" fontId="29" fillId="6" borderId="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6" borderId="4" xfId="7" applyFont="1" applyFill="1" applyBorder="1" applyAlignment="1">
      <alignment horizontal="center" vertical="center" wrapText="1"/>
    </xf>
    <xf numFmtId="0" fontId="41" fillId="6" borderId="1" xfId="7" applyFont="1" applyFill="1" applyBorder="1" applyAlignment="1">
      <alignment horizontal="center" vertical="center" wrapText="1"/>
    </xf>
    <xf numFmtId="0" fontId="49" fillId="6" borderId="1" xfId="7" applyFont="1" applyFill="1" applyBorder="1" applyAlignment="1">
      <alignment horizontal="center" vertical="center" wrapText="1"/>
    </xf>
    <xf numFmtId="0" fontId="41" fillId="4" borderId="1" xfId="7" applyFont="1" applyFill="1" applyBorder="1" applyAlignment="1">
      <alignment horizontal="center" vertical="center" wrapText="1"/>
    </xf>
    <xf numFmtId="0" fontId="41" fillId="4" borderId="4" xfId="7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164" fontId="32" fillId="6" borderId="6" xfId="7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vertical="center"/>
    </xf>
    <xf numFmtId="171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9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164" fontId="22" fillId="2" borderId="1" xfId="7" applyNumberFormat="1" applyFont="1" applyFill="1" applyBorder="1" applyAlignment="1" applyProtection="1">
      <alignment horizontal="right" vertical="center" wrapText="1"/>
      <protection locked="0"/>
    </xf>
    <xf numFmtId="44" fontId="29" fillId="0" borderId="2" xfId="0" applyNumberFormat="1" applyFont="1" applyBorder="1" applyAlignment="1">
      <alignment vertical="center"/>
    </xf>
    <xf numFmtId="44" fontId="28" fillId="0" borderId="2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8" fontId="3" fillId="0" borderId="0" xfId="0" applyNumberFormat="1" applyFont="1" applyAlignment="1">
      <alignment vertical="center"/>
    </xf>
    <xf numFmtId="0" fontId="22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 vertical="center" wrapText="1"/>
    </xf>
    <xf numFmtId="49" fontId="77" fillId="0" borderId="0" xfId="0" applyNumberFormat="1" applyFont="1" applyAlignment="1">
      <alignment horizontal="center" vertical="center" wrapText="1"/>
    </xf>
    <xf numFmtId="49" fontId="22" fillId="0" borderId="1" xfId="5" applyNumberFormat="1" applyFont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/>
    </xf>
    <xf numFmtId="44" fontId="23" fillId="6" borderId="8" xfId="0" applyNumberFormat="1" applyFont="1" applyFill="1" applyBorder="1" applyAlignment="1">
      <alignment horizontal="center"/>
    </xf>
    <xf numFmtId="44" fontId="25" fillId="0" borderId="2" xfId="0" applyNumberFormat="1" applyFont="1" applyBorder="1" applyAlignment="1">
      <alignment vertical="center"/>
    </xf>
    <xf numFmtId="44" fontId="25" fillId="4" borderId="2" xfId="0" applyNumberFormat="1" applyFont="1" applyFill="1" applyBorder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44" fontId="26" fillId="0" borderId="2" xfId="0" applyNumberFormat="1" applyFont="1" applyBorder="1" applyAlignment="1">
      <alignment vertical="center"/>
    </xf>
    <xf numFmtId="0" fontId="22" fillId="6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center" wrapText="1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 wrapText="1"/>
    </xf>
    <xf numFmtId="0" fontId="23" fillId="9" borderId="1" xfId="0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 applyProtection="1">
      <alignment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>
      <alignment horizontal="center" vertical="center"/>
    </xf>
    <xf numFmtId="0" fontId="79" fillId="0" borderId="1" xfId="8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 vertical="center"/>
    </xf>
    <xf numFmtId="49" fontId="2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9" fillId="2" borderId="4" xfId="8" applyNumberFormat="1" applyFont="1" applyFill="1" applyBorder="1" applyAlignment="1">
      <alignment horizontal="center" vertical="center"/>
    </xf>
    <xf numFmtId="49" fontId="79" fillId="2" borderId="1" xfId="8" applyNumberFormat="1" applyFont="1" applyFill="1" applyBorder="1" applyAlignment="1">
      <alignment horizontal="center" vertical="center"/>
    </xf>
    <xf numFmtId="49" fontId="23" fillId="8" borderId="54" xfId="0" applyNumberFormat="1" applyFont="1" applyFill="1" applyBorder="1" applyAlignment="1" applyProtection="1">
      <alignment horizontal="center" vertical="center" wrapText="1"/>
      <protection locked="0"/>
    </xf>
    <xf numFmtId="49" fontId="79" fillId="0" borderId="1" xfId="8" applyNumberFormat="1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32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23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23" fillId="2" borderId="1" xfId="7" applyNumberFormat="1" applyFont="1" applyFill="1" applyBorder="1" applyAlignment="1" applyProtection="1">
      <alignment horizontal="center" vertical="center" wrapText="1"/>
      <protection locked="0"/>
    </xf>
    <xf numFmtId="4" fontId="23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7" applyFont="1" applyFill="1" applyBorder="1" applyAlignment="1" applyProtection="1">
      <alignment horizontal="center" vertical="center" wrapText="1"/>
      <protection locked="0"/>
    </xf>
    <xf numFmtId="49" fontId="32" fillId="2" borderId="2" xfId="7" applyNumberFormat="1" applyFont="1" applyFill="1" applyBorder="1" applyAlignment="1" applyProtection="1">
      <alignment vertical="center" wrapText="1"/>
      <protection locked="0"/>
    </xf>
    <xf numFmtId="49" fontId="32" fillId="2" borderId="1" xfId="7" applyNumberFormat="1" applyFont="1" applyFill="1" applyBorder="1" applyAlignment="1" applyProtection="1">
      <alignment vertical="center" wrapText="1"/>
      <protection locked="0"/>
    </xf>
    <xf numFmtId="49" fontId="80" fillId="2" borderId="1" xfId="7" applyNumberFormat="1" applyFont="1" applyFill="1" applyBorder="1" applyAlignment="1" applyProtection="1">
      <alignment horizontal="center" vertical="center" wrapText="1"/>
      <protection locked="0"/>
    </xf>
    <xf numFmtId="49" fontId="22" fillId="2" borderId="1" xfId="7" applyNumberFormat="1" applyFont="1" applyFill="1" applyBorder="1" applyAlignment="1" applyProtection="1">
      <alignment horizontal="center" vertical="center" wrapText="1"/>
      <protection locked="0"/>
    </xf>
    <xf numFmtId="49" fontId="81" fillId="2" borderId="1" xfId="7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7" applyNumberFormat="1" applyFont="1" applyFill="1" applyBorder="1" applyAlignment="1" applyProtection="1">
      <alignment horizontal="center" vertical="center" wrapText="1"/>
      <protection locked="0"/>
    </xf>
    <xf numFmtId="164" fontId="32" fillId="2" borderId="1" xfId="7" applyNumberFormat="1" applyFont="1" applyFill="1" applyBorder="1" applyAlignment="1" applyProtection="1">
      <alignment horizontal="center" vertical="center" wrapText="1"/>
      <protection locked="0"/>
    </xf>
    <xf numFmtId="164" fontId="23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22" fillId="6" borderId="4" xfId="7" applyFont="1" applyFill="1" applyBorder="1" applyAlignment="1">
      <alignment horizontal="center" vertical="center" wrapText="1"/>
    </xf>
    <xf numFmtId="0" fontId="22" fillId="6" borderId="4" xfId="7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49" fontId="32" fillId="6" borderId="1" xfId="7" applyNumberFormat="1" applyFont="1" applyFill="1" applyBorder="1" applyAlignment="1" applyProtection="1">
      <alignment horizontal="center" vertical="center" wrapText="1"/>
      <protection locked="0"/>
    </xf>
    <xf numFmtId="164" fontId="32" fillId="6" borderId="1" xfId="7" applyNumberFormat="1" applyFont="1" applyFill="1" applyBorder="1" applyAlignment="1" applyProtection="1">
      <alignment horizontal="center" vertical="center" wrapText="1"/>
      <protection locked="0"/>
    </xf>
    <xf numFmtId="0" fontId="32" fillId="6" borderId="1" xfId="7" applyFont="1" applyFill="1" applyBorder="1" applyAlignment="1" applyProtection="1">
      <alignment horizontal="center" vertical="center" wrapText="1"/>
      <protection locked="0"/>
    </xf>
    <xf numFmtId="4" fontId="32" fillId="6" borderId="1" xfId="7" applyNumberFormat="1" applyFont="1" applyFill="1" applyBorder="1" applyAlignment="1" applyProtection="1">
      <alignment horizontal="center" vertical="center" wrapText="1"/>
      <protection locked="0"/>
    </xf>
    <xf numFmtId="0" fontId="80" fillId="6" borderId="1" xfId="7" applyFont="1" applyFill="1" applyBorder="1" applyAlignment="1" applyProtection="1">
      <alignment horizontal="center" vertical="center" wrapText="1"/>
      <protection locked="0"/>
    </xf>
    <xf numFmtId="49" fontId="80" fillId="6" borderId="1" xfId="7" applyNumberFormat="1" applyFont="1" applyFill="1" applyBorder="1" applyAlignment="1" applyProtection="1">
      <alignment horizontal="center" vertical="center" wrapText="1"/>
      <protection locked="0"/>
    </xf>
    <xf numFmtId="164" fontId="80" fillId="6" borderId="1" xfId="7" applyNumberFormat="1" applyFont="1" applyFill="1" applyBorder="1" applyAlignment="1" applyProtection="1">
      <alignment horizontal="center" vertical="center" wrapText="1"/>
      <protection locked="0"/>
    </xf>
    <xf numFmtId="0" fontId="23" fillId="6" borderId="1" xfId="7" applyFont="1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>
      <alignment horizontal="center" vertical="center"/>
    </xf>
    <xf numFmtId="49" fontId="34" fillId="2" borderId="1" xfId="7" applyNumberFormat="1" applyFont="1" applyFill="1" applyBorder="1" applyAlignment="1" applyProtection="1">
      <alignment horizontal="center" vertical="center" wrapText="1"/>
      <protection locked="0"/>
    </xf>
    <xf numFmtId="49" fontId="32" fillId="2" borderId="2" xfId="7" applyNumberFormat="1" applyFont="1" applyFill="1" applyBorder="1" applyAlignment="1" applyProtection="1">
      <alignment horizontal="center" vertical="center" wrapText="1"/>
      <protection locked="0"/>
    </xf>
    <xf numFmtId="49" fontId="23" fillId="2" borderId="2" xfId="7" applyNumberFormat="1" applyFont="1" applyFill="1" applyBorder="1" applyAlignment="1" applyProtection="1">
      <alignment horizontal="center" vertical="center" wrapText="1"/>
      <protection locked="0"/>
    </xf>
    <xf numFmtId="49" fontId="3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4" fillId="2" borderId="1" xfId="0" applyNumberFormat="1" applyFont="1" applyFill="1" applyBorder="1" applyAlignment="1" applyProtection="1">
      <alignment vertical="center" wrapText="1"/>
      <protection locked="0"/>
    </xf>
    <xf numFmtId="164" fontId="41" fillId="2" borderId="2" xfId="0" applyNumberFormat="1" applyFont="1" applyFill="1" applyBorder="1" applyAlignment="1" applyProtection="1">
      <alignment vertical="center" wrapText="1"/>
      <protection locked="0"/>
    </xf>
    <xf numFmtId="0" fontId="75" fillId="0" borderId="1" xfId="0" applyFont="1" applyBorder="1" applyAlignment="1">
      <alignment vertical="center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164" fontId="34" fillId="2" borderId="2" xfId="0" applyNumberFormat="1" applyFont="1" applyFill="1" applyBorder="1" applyAlignment="1" applyProtection="1">
      <alignment vertical="center" wrapText="1"/>
      <protection locked="0"/>
    </xf>
    <xf numFmtId="0" fontId="22" fillId="6" borderId="1" xfId="7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0" fontId="25" fillId="0" borderId="1" xfId="0" applyFont="1" applyBorder="1"/>
    <xf numFmtId="0" fontId="23" fillId="2" borderId="1" xfId="0" applyFont="1" applyFill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vertical="center"/>
    </xf>
    <xf numFmtId="0" fontId="6" fillId="2" borderId="1" xfId="8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left" vertical="center" wrapText="1"/>
    </xf>
    <xf numFmtId="0" fontId="41" fillId="6" borderId="8" xfId="7" applyFont="1" applyFill="1" applyBorder="1" applyAlignment="1">
      <alignment horizontal="center" vertical="center" wrapText="1"/>
    </xf>
    <xf numFmtId="0" fontId="41" fillId="6" borderId="5" xfId="7" applyFont="1" applyFill="1" applyBorder="1" applyAlignment="1">
      <alignment horizontal="center" vertical="center" wrapText="1"/>
    </xf>
    <xf numFmtId="0" fontId="81" fillId="2" borderId="1" xfId="7" applyFont="1" applyFill="1" applyBorder="1" applyAlignment="1" applyProtection="1">
      <alignment horizontal="center" vertical="center" wrapText="1"/>
      <protection locked="0"/>
    </xf>
    <xf numFmtId="164" fontId="81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34" fillId="2" borderId="1" xfId="7" applyFont="1" applyFill="1" applyBorder="1" applyAlignment="1" applyProtection="1">
      <alignment horizontal="center" vertical="center" wrapText="1"/>
      <protection locked="0"/>
    </xf>
    <xf numFmtId="0" fontId="75" fillId="2" borderId="1" xfId="0" applyFont="1" applyFill="1" applyBorder="1" applyAlignment="1">
      <alignment horizontal="center" vertical="center"/>
    </xf>
    <xf numFmtId="4" fontId="81" fillId="2" borderId="6" xfId="7" applyNumberFormat="1" applyFont="1" applyFill="1" applyBorder="1" applyAlignment="1" applyProtection="1">
      <alignment horizontal="right" vertical="center" wrapText="1"/>
      <protection locked="0"/>
    </xf>
    <xf numFmtId="0" fontId="81" fillId="2" borderId="6" xfId="7" applyFont="1" applyFill="1" applyBorder="1" applyAlignment="1" applyProtection="1">
      <alignment horizontal="center" vertical="center" wrapText="1"/>
      <protection locked="0"/>
    </xf>
    <xf numFmtId="0" fontId="81" fillId="2" borderId="0" xfId="7" applyFont="1" applyFill="1" applyAlignment="1" applyProtection="1">
      <alignment horizontal="center" vertical="center" wrapText="1"/>
      <protection locked="0"/>
    </xf>
    <xf numFmtId="49" fontId="81" fillId="2" borderId="0" xfId="7" applyNumberFormat="1" applyFont="1" applyFill="1" applyAlignment="1" applyProtection="1">
      <alignment horizontal="center" vertical="center" wrapText="1"/>
      <protection locked="0"/>
    </xf>
    <xf numFmtId="164" fontId="81" fillId="2" borderId="0" xfId="7" applyNumberFormat="1" applyFont="1" applyFill="1" applyAlignment="1" applyProtection="1">
      <alignment horizontal="center" vertical="center" wrapText="1"/>
      <protection locked="0"/>
    </xf>
    <xf numFmtId="0" fontId="34" fillId="2" borderId="0" xfId="7" applyFont="1" applyFill="1" applyAlignment="1" applyProtection="1">
      <alignment horizontal="center" vertical="center" wrapText="1"/>
      <protection locked="0"/>
    </xf>
    <xf numFmtId="0" fontId="75" fillId="2" borderId="0" xfId="0" applyFont="1" applyFill="1" applyAlignment="1">
      <alignment horizontal="center" vertical="center"/>
    </xf>
    <xf numFmtId="4" fontId="81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 wrapText="1"/>
    </xf>
    <xf numFmtId="49" fontId="81" fillId="2" borderId="57" xfId="7" applyNumberFormat="1" applyFont="1" applyFill="1" applyBorder="1" applyAlignment="1" applyProtection="1">
      <alignment horizontal="center" vertical="center" wrapText="1"/>
      <protection locked="0"/>
    </xf>
    <xf numFmtId="0" fontId="78" fillId="4" borderId="1" xfId="7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2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6" borderId="4" xfId="7" applyFont="1" applyFill="1" applyBorder="1" applyAlignment="1">
      <alignment horizontal="left" vertical="center" wrapText="1"/>
    </xf>
    <xf numFmtId="49" fontId="81" fillId="6" borderId="1" xfId="7" applyNumberFormat="1" applyFont="1" applyFill="1" applyBorder="1" applyAlignment="1" applyProtection="1">
      <alignment horizontal="center" vertical="center" wrapText="1"/>
      <protection locked="0"/>
    </xf>
    <xf numFmtId="49" fontId="81" fillId="2" borderId="57" xfId="7" applyNumberFormat="1" applyFont="1" applyFill="1" applyBorder="1" applyAlignment="1" applyProtection="1">
      <alignment horizontal="left" vertical="center" wrapText="1"/>
      <protection locked="0"/>
    </xf>
    <xf numFmtId="4" fontId="81" fillId="2" borderId="57" xfId="7" applyNumberFormat="1" applyFont="1" applyFill="1" applyBorder="1" applyAlignment="1" applyProtection="1">
      <alignment horizontal="center" vertical="center" wrapText="1"/>
      <protection locked="0"/>
    </xf>
    <xf numFmtId="0" fontId="81" fillId="2" borderId="57" xfId="7" applyFont="1" applyFill="1" applyBorder="1" applyAlignment="1" applyProtection="1">
      <alignment horizontal="center" vertical="center" wrapText="1"/>
      <protection locked="0"/>
    </xf>
    <xf numFmtId="49" fontId="34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81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81" fillId="2" borderId="2" xfId="7" applyNumberFormat="1" applyFont="1" applyFill="1" applyBorder="1" applyAlignment="1" applyProtection="1">
      <alignment horizontal="center" vertical="center" wrapText="1"/>
      <protection locked="0"/>
    </xf>
    <xf numFmtId="49" fontId="83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41" fillId="4" borderId="57" xfId="7" applyFont="1" applyFill="1" applyBorder="1" applyAlignment="1">
      <alignment horizontal="center" vertical="center" wrapText="1"/>
    </xf>
    <xf numFmtId="0" fontId="41" fillId="4" borderId="56" xfId="7" applyFont="1" applyFill="1" applyBorder="1" applyAlignment="1">
      <alignment horizontal="center" vertical="center" wrapText="1"/>
    </xf>
    <xf numFmtId="0" fontId="81" fillId="0" borderId="57" xfId="7" applyFont="1" applyBorder="1" applyAlignment="1">
      <alignment horizontal="center" vertical="center" wrapText="1"/>
    </xf>
    <xf numFmtId="0" fontId="83" fillId="2" borderId="57" xfId="7" applyFont="1" applyFill="1" applyBorder="1" applyAlignment="1" applyProtection="1">
      <alignment horizontal="center" vertical="center" wrapText="1"/>
      <protection locked="0"/>
    </xf>
    <xf numFmtId="49" fontId="83" fillId="2" borderId="57" xfId="7" applyNumberFormat="1" applyFont="1" applyFill="1" applyBorder="1" applyAlignment="1" applyProtection="1">
      <alignment horizontal="center" vertical="center" wrapText="1"/>
      <protection locked="0"/>
    </xf>
    <xf numFmtId="164" fontId="83" fillId="2" borderId="57" xfId="7" applyNumberFormat="1" applyFont="1" applyFill="1" applyBorder="1" applyAlignment="1" applyProtection="1">
      <alignment horizontal="center" vertical="center" wrapText="1"/>
      <protection locked="0"/>
    </xf>
    <xf numFmtId="0" fontId="34" fillId="2" borderId="57" xfId="7" applyFont="1" applyFill="1" applyBorder="1" applyAlignment="1" applyProtection="1">
      <alignment horizontal="center" vertical="center" wrapText="1"/>
      <protection locked="0"/>
    </xf>
    <xf numFmtId="0" fontId="75" fillId="2" borderId="57" xfId="0" applyFont="1" applyFill="1" applyBorder="1" applyAlignment="1">
      <alignment horizontal="center" vertical="center"/>
    </xf>
    <xf numFmtId="0" fontId="22" fillId="2" borderId="4" xfId="7" applyFont="1" applyFill="1" applyBorder="1" applyAlignment="1">
      <alignment horizontal="center" vertical="center" wrapText="1"/>
    </xf>
    <xf numFmtId="164" fontId="80" fillId="2" borderId="1" xfId="7" applyNumberFormat="1" applyFont="1" applyFill="1" applyBorder="1" applyAlignment="1" applyProtection="1">
      <alignment horizontal="right" vertical="center" wrapText="1"/>
      <protection locked="0"/>
    </xf>
    <xf numFmtId="4" fontId="32" fillId="6" borderId="0" xfId="7" applyNumberFormat="1" applyFont="1" applyFill="1" applyAlignment="1" applyProtection="1">
      <alignment horizontal="center" vertical="center" wrapText="1"/>
      <protection locked="0"/>
    </xf>
    <xf numFmtId="0" fontId="32" fillId="6" borderId="0" xfId="7" applyFont="1" applyFill="1" applyAlignment="1" applyProtection="1">
      <alignment horizontal="center" vertical="center" wrapText="1"/>
      <protection locked="0"/>
    </xf>
    <xf numFmtId="0" fontId="3" fillId="6" borderId="0" xfId="0" applyFont="1" applyFill="1" applyAlignment="1">
      <alignment vertical="center"/>
    </xf>
    <xf numFmtId="0" fontId="24" fillId="2" borderId="1" xfId="0" applyFont="1" applyFill="1" applyBorder="1" applyAlignment="1">
      <alignment vertical="center"/>
    </xf>
    <xf numFmtId="49" fontId="22" fillId="6" borderId="1" xfId="7" applyNumberFormat="1" applyFont="1" applyFill="1" applyBorder="1" applyAlignment="1" applyProtection="1">
      <alignment horizontal="left" vertical="center" wrapText="1"/>
      <protection locked="0"/>
    </xf>
    <xf numFmtId="4" fontId="32" fillId="2" borderId="55" xfId="7" applyNumberFormat="1" applyFont="1" applyFill="1" applyBorder="1" applyAlignment="1" applyProtection="1">
      <alignment horizontal="center" vertical="center" wrapText="1"/>
      <protection locked="0"/>
    </xf>
    <xf numFmtId="0" fontId="41" fillId="42" borderId="63" xfId="7" applyFont="1" applyFill="1" applyBorder="1" applyAlignment="1">
      <alignment horizontal="center" vertical="center" wrapText="1"/>
    </xf>
    <xf numFmtId="0" fontId="41" fillId="42" borderId="64" xfId="7" applyFont="1" applyFill="1" applyBorder="1" applyAlignment="1">
      <alignment horizontal="center" vertical="center" wrapText="1"/>
    </xf>
    <xf numFmtId="0" fontId="41" fillId="47" borderId="64" xfId="7" applyFont="1" applyFill="1" applyBorder="1" applyAlignment="1">
      <alignment horizontal="center" vertical="center" wrapText="1"/>
    </xf>
    <xf numFmtId="0" fontId="41" fillId="45" borderId="63" xfId="7" applyFont="1" applyFill="1" applyBorder="1" applyAlignment="1">
      <alignment horizontal="center" vertical="center" wrapText="1"/>
    </xf>
    <xf numFmtId="0" fontId="41" fillId="46" borderId="63" xfId="7" applyFont="1" applyFill="1" applyBorder="1" applyAlignment="1">
      <alignment horizontal="center" vertical="center" wrapText="1"/>
    </xf>
    <xf numFmtId="0" fontId="84" fillId="0" borderId="63" xfId="7" applyFont="1" applyBorder="1" applyAlignment="1">
      <alignment horizontal="center" vertical="center" wrapText="1"/>
    </xf>
    <xf numFmtId="49" fontId="84" fillId="41" borderId="63" xfId="7" applyNumberFormat="1" applyFont="1" applyFill="1" applyBorder="1" applyAlignment="1" applyProtection="1">
      <alignment horizontal="center" vertical="center" wrapText="1"/>
      <protection locked="0"/>
    </xf>
    <xf numFmtId="0" fontId="84" fillId="48" borderId="63" xfId="7" applyFont="1" applyFill="1" applyBorder="1" applyAlignment="1" applyProtection="1">
      <alignment horizontal="center" vertical="center" wrapText="1"/>
      <protection locked="0"/>
    </xf>
    <xf numFmtId="0" fontId="84" fillId="49" borderId="63" xfId="7" applyFont="1" applyFill="1" applyBorder="1" applyAlignment="1" applyProtection="1">
      <alignment horizontal="center" vertical="center" wrapText="1"/>
      <protection locked="0"/>
    </xf>
    <xf numFmtId="49" fontId="84" fillId="50" borderId="63" xfId="7" applyNumberFormat="1" applyFont="1" applyFill="1" applyBorder="1" applyAlignment="1" applyProtection="1">
      <alignment horizontal="center" vertical="center" wrapText="1"/>
      <protection locked="0"/>
    </xf>
    <xf numFmtId="0" fontId="84" fillId="50" borderId="63" xfId="7" applyFont="1" applyFill="1" applyBorder="1" applyAlignment="1" applyProtection="1">
      <alignment horizontal="center" vertical="center" wrapText="1"/>
      <protection locked="0"/>
    </xf>
    <xf numFmtId="166" fontId="84" fillId="2" borderId="63" xfId="17" applyFont="1" applyFill="1" applyBorder="1" applyAlignment="1">
      <alignment horizontal="center" vertical="center" wrapText="1"/>
    </xf>
    <xf numFmtId="49" fontId="84" fillId="49" borderId="63" xfId="7" applyNumberFormat="1" applyFont="1" applyFill="1" applyBorder="1" applyAlignment="1" applyProtection="1">
      <alignment horizontal="center" vertical="center" wrapText="1"/>
      <protection locked="0"/>
    </xf>
    <xf numFmtId="172" fontId="84" fillId="50" borderId="63" xfId="7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4" fontId="32" fillId="2" borderId="1" xfId="7" applyNumberFormat="1" applyFont="1" applyFill="1" applyBorder="1" applyAlignment="1" applyProtection="1">
      <alignment horizontal="left" vertical="center" wrapText="1"/>
      <protection locked="0"/>
    </xf>
    <xf numFmtId="0" fontId="34" fillId="0" borderId="59" xfId="0" applyFont="1" applyBorder="1" applyAlignment="1">
      <alignment vertical="center" wrapText="1"/>
    </xf>
    <xf numFmtId="4" fontId="34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vertical="center"/>
    </xf>
    <xf numFmtId="49" fontId="34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34" fillId="2" borderId="59" xfId="0" applyNumberFormat="1" applyFont="1" applyFill="1" applyBorder="1" applyAlignment="1" applyProtection="1">
      <alignment vertical="center" wrapText="1"/>
      <protection locked="0"/>
    </xf>
    <xf numFmtId="164" fontId="34" fillId="2" borderId="60" xfId="0" applyNumberFormat="1" applyFont="1" applyFill="1" applyBorder="1" applyAlignment="1" applyProtection="1">
      <alignment vertical="center" wrapText="1"/>
      <protection locked="0"/>
    </xf>
    <xf numFmtId="0" fontId="41" fillId="0" borderId="1" xfId="0" applyFont="1" applyBorder="1" applyAlignment="1">
      <alignment horizontal="center" vertical="center" wrapText="1"/>
    </xf>
    <xf numFmtId="0" fontId="41" fillId="0" borderId="1" xfId="1" applyFont="1" applyBorder="1" applyAlignment="1">
      <alignment vertical="center" wrapText="1"/>
    </xf>
    <xf numFmtId="164" fontId="34" fillId="2" borderId="1" xfId="0" applyNumberFormat="1" applyFont="1" applyFill="1" applyBorder="1" applyAlignment="1" applyProtection="1">
      <alignment vertical="center" wrapText="1"/>
      <protection locked="0"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41" fillId="0" borderId="4" xfId="7" applyFont="1" applyBorder="1" applyAlignment="1">
      <alignment horizontal="center" vertical="center"/>
    </xf>
    <xf numFmtId="0" fontId="41" fillId="2" borderId="4" xfId="0" applyFont="1" applyFill="1" applyBorder="1" applyAlignment="1">
      <alignment vertical="center" wrapText="1"/>
    </xf>
    <xf numFmtId="49" fontId="81" fillId="2" borderId="4" xfId="7" applyNumberFormat="1" applyFont="1" applyFill="1" applyBorder="1" applyAlignment="1" applyProtection="1">
      <alignment horizontal="center" vertical="center" wrapText="1"/>
      <protection locked="0"/>
    </xf>
    <xf numFmtId="164" fontId="34" fillId="0" borderId="4" xfId="0" applyNumberFormat="1" applyFont="1" applyBorder="1" applyAlignment="1">
      <alignment horizontal="center" vertical="center"/>
    </xf>
    <xf numFmtId="0" fontId="81" fillId="0" borderId="1" xfId="7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49" fontId="41" fillId="6" borderId="6" xfId="7" applyNumberFormat="1" applyFont="1" applyFill="1" applyBorder="1" applyAlignment="1" applyProtection="1">
      <alignment horizontal="left" vertical="center" wrapText="1"/>
      <protection locked="0"/>
    </xf>
    <xf numFmtId="49" fontId="81" fillId="6" borderId="6" xfId="7" applyNumberFormat="1" applyFont="1" applyFill="1" applyBorder="1" applyAlignment="1" applyProtection="1">
      <alignment horizontal="center" vertical="center" wrapText="1"/>
      <protection locked="0"/>
    </xf>
    <xf numFmtId="164" fontId="81" fillId="6" borderId="6" xfId="7" applyNumberFormat="1" applyFont="1" applyFill="1" applyBorder="1" applyAlignment="1" applyProtection="1">
      <alignment horizontal="center" vertical="center" wrapText="1"/>
      <protection locked="0"/>
    </xf>
    <xf numFmtId="0" fontId="81" fillId="6" borderId="6" xfId="7" applyFont="1" applyFill="1" applyBorder="1" applyAlignment="1" applyProtection="1">
      <alignment horizontal="center" vertical="center" wrapText="1"/>
      <protection locked="0"/>
    </xf>
    <xf numFmtId="4" fontId="81" fillId="6" borderId="6" xfId="7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166" applyFont="1" applyBorder="1" applyAlignment="1">
      <alignment horizontal="center" vertical="center" wrapText="1"/>
    </xf>
    <xf numFmtId="49" fontId="34" fillId="2" borderId="1" xfId="166" applyNumberFormat="1" applyFont="1" applyFill="1" applyBorder="1" applyAlignment="1" applyProtection="1">
      <alignment vertical="center" wrapText="1"/>
      <protection locked="0"/>
    </xf>
    <xf numFmtId="164" fontId="76" fillId="2" borderId="2" xfId="166" applyNumberFormat="1" applyFont="1" applyFill="1" applyBorder="1" applyAlignment="1" applyProtection="1">
      <alignment vertical="center" wrapText="1"/>
      <protection locked="0"/>
    </xf>
    <xf numFmtId="0" fontId="34" fillId="2" borderId="1" xfId="166" applyFont="1" applyFill="1" applyBorder="1" applyAlignment="1" applyProtection="1">
      <alignment horizontal="center" vertical="center" wrapText="1"/>
      <protection locked="0"/>
    </xf>
    <xf numFmtId="0" fontId="75" fillId="0" borderId="57" xfId="0" applyFont="1" applyBorder="1" applyAlignment="1">
      <alignment vertical="center"/>
    </xf>
    <xf numFmtId="49" fontId="34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73" fillId="2" borderId="57" xfId="7" applyFont="1" applyFill="1" applyBorder="1" applyAlignment="1" applyProtection="1">
      <alignment horizontal="center" vertical="center" wrapText="1"/>
      <protection locked="0"/>
    </xf>
    <xf numFmtId="0" fontId="34" fillId="0" borderId="57" xfId="0" applyFont="1" applyBorder="1" applyAlignment="1">
      <alignment horizontal="center" vertical="center" wrapText="1"/>
    </xf>
    <xf numFmtId="164" fontId="34" fillId="2" borderId="57" xfId="0" applyNumberFormat="1" applyFont="1" applyFill="1" applyBorder="1" applyAlignment="1" applyProtection="1">
      <alignment vertical="center" wrapText="1"/>
      <protection locked="0"/>
    </xf>
    <xf numFmtId="0" fontId="34" fillId="2" borderId="57" xfId="0" applyFont="1" applyFill="1" applyBorder="1" applyAlignment="1" applyProtection="1">
      <alignment horizontal="center" vertical="center" wrapText="1"/>
      <protection locked="0"/>
    </xf>
    <xf numFmtId="164" fontId="41" fillId="2" borderId="57" xfId="0" applyNumberFormat="1" applyFont="1" applyFill="1" applyBorder="1" applyAlignment="1" applyProtection="1">
      <alignment vertical="center" wrapText="1"/>
      <protection locked="0"/>
    </xf>
    <xf numFmtId="0" fontId="34" fillId="0" borderId="57" xfId="0" applyFont="1" applyBorder="1" applyAlignment="1">
      <alignment horizontal="center" vertical="center"/>
    </xf>
    <xf numFmtId="0" fontId="41" fillId="0" borderId="57" xfId="0" applyFont="1" applyBorder="1" applyAlignment="1">
      <alignment vertical="center"/>
    </xf>
    <xf numFmtId="0" fontId="76" fillId="0" borderId="57" xfId="0" applyFont="1" applyBorder="1" applyAlignment="1">
      <alignment horizontal="center" vertical="center"/>
    </xf>
    <xf numFmtId="0" fontId="76" fillId="0" borderId="5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69" fillId="0" borderId="1" xfId="0" applyFont="1" applyBorder="1" applyAlignment="1">
      <alignment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0" fontId="48" fillId="51" borderId="57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51" borderId="57" xfId="0" applyFont="1" applyFill="1" applyBorder="1" applyAlignment="1">
      <alignment horizontal="center" vertical="center" wrapText="1"/>
    </xf>
    <xf numFmtId="0" fontId="85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86" fillId="0" borderId="57" xfId="0" applyFont="1" applyBorder="1" applyAlignment="1">
      <alignment vertical="center" wrapText="1"/>
    </xf>
    <xf numFmtId="175" fontId="23" fillId="0" borderId="57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wrapText="1"/>
    </xf>
    <xf numFmtId="0" fontId="22" fillId="49" borderId="57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24" fillId="0" borderId="57" xfId="0" applyFont="1" applyBorder="1" applyAlignment="1">
      <alignment vertical="center" wrapText="1"/>
    </xf>
    <xf numFmtId="14" fontId="25" fillId="0" borderId="57" xfId="0" applyNumberFormat="1" applyFont="1" applyBorder="1" applyAlignment="1">
      <alignment horizontal="center" vertical="center" wrapText="1"/>
    </xf>
    <xf numFmtId="0" fontId="87" fillId="0" borderId="57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vertical="center" wrapText="1"/>
    </xf>
    <xf numFmtId="49" fontId="88" fillId="4" borderId="56" xfId="0" applyNumberFormat="1" applyFont="1" applyFill="1" applyBorder="1" applyAlignment="1" applyProtection="1">
      <alignment horizontal="center" vertical="center"/>
      <protection locked="0"/>
    </xf>
    <xf numFmtId="49" fontId="88" fillId="4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 wrapText="1"/>
    </xf>
    <xf numFmtId="0" fontId="90" fillId="0" borderId="57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2" fillId="52" borderId="57" xfId="0" applyFont="1" applyFill="1" applyBorder="1" applyAlignment="1">
      <alignment horizontal="center" vertical="center" wrapText="1"/>
    </xf>
    <xf numFmtId="0" fontId="90" fillId="4" borderId="57" xfId="0" applyFont="1" applyFill="1" applyBorder="1" applyAlignment="1">
      <alignment horizontal="center" vertical="center" wrapText="1"/>
    </xf>
    <xf numFmtId="174" fontId="34" fillId="49" borderId="63" xfId="7" applyNumberFormat="1" applyFont="1" applyFill="1" applyBorder="1" applyAlignment="1" applyProtection="1">
      <alignment horizontal="center" vertical="center" wrapText="1"/>
      <protection locked="0"/>
    </xf>
    <xf numFmtId="0" fontId="91" fillId="0" borderId="59" xfId="0" applyFont="1" applyBorder="1" applyAlignment="1">
      <alignment vertical="center"/>
    </xf>
    <xf numFmtId="49" fontId="32" fillId="2" borderId="57" xfId="7" applyNumberFormat="1" applyFont="1" applyFill="1" applyBorder="1" applyAlignment="1" applyProtection="1">
      <alignment horizontal="left" vertical="center" wrapText="1"/>
      <protection locked="0"/>
    </xf>
    <xf numFmtId="4" fontId="32" fillId="2" borderId="57" xfId="7" applyNumberFormat="1" applyFont="1" applyFill="1" applyBorder="1" applyAlignment="1" applyProtection="1">
      <alignment horizontal="center" vertical="center" wrapText="1"/>
      <protection locked="0"/>
    </xf>
    <xf numFmtId="0" fontId="32" fillId="2" borderId="57" xfId="7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>
      <alignment vertical="center"/>
    </xf>
    <xf numFmtId="49" fontId="80" fillId="2" borderId="57" xfId="7" applyNumberFormat="1" applyFont="1" applyFill="1" applyBorder="1" applyAlignment="1" applyProtection="1">
      <alignment horizontal="center" vertical="center" wrapText="1"/>
      <protection locked="0"/>
    </xf>
    <xf numFmtId="164" fontId="22" fillId="2" borderId="57" xfId="7" applyNumberFormat="1" applyFont="1" applyFill="1" applyBorder="1" applyAlignment="1" applyProtection="1">
      <alignment horizontal="right" vertical="center" wrapText="1"/>
      <protection locked="0"/>
    </xf>
    <xf numFmtId="49" fontId="32" fillId="2" borderId="57" xfId="7" applyNumberFormat="1" applyFont="1" applyFill="1" applyBorder="1" applyAlignment="1" applyProtection="1">
      <alignment horizontal="center" vertical="center" wrapText="1"/>
      <protection locked="0"/>
    </xf>
    <xf numFmtId="164" fontId="32" fillId="2" borderId="57" xfId="7" applyNumberFormat="1" applyFont="1" applyFill="1" applyBorder="1" applyAlignment="1" applyProtection="1">
      <alignment horizontal="center" vertical="center" wrapText="1"/>
      <protection locked="0"/>
    </xf>
    <xf numFmtId="0" fontId="23" fillId="2" borderId="57" xfId="7" applyFont="1" applyFill="1" applyBorder="1" applyAlignment="1" applyProtection="1">
      <alignment horizontal="center" vertical="center" wrapText="1"/>
      <protection locked="0"/>
    </xf>
    <xf numFmtId="49" fontId="34" fillId="2" borderId="57" xfId="0" applyNumberFormat="1" applyFont="1" applyFill="1" applyBorder="1" applyAlignment="1" applyProtection="1">
      <alignment vertical="center" wrapText="1"/>
      <protection locked="0"/>
    </xf>
    <xf numFmtId="0" fontId="25" fillId="0" borderId="57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164" fontId="41" fillId="2" borderId="60" xfId="0" applyNumberFormat="1" applyFont="1" applyFill="1" applyBorder="1" applyAlignment="1" applyProtection="1">
      <alignment vertical="center" wrapText="1"/>
      <protection locked="0"/>
    </xf>
    <xf numFmtId="0" fontId="22" fillId="0" borderId="1" xfId="1" applyFont="1" applyBorder="1" applyAlignment="1">
      <alignment vertical="center" wrapText="1"/>
    </xf>
    <xf numFmtId="0" fontId="23" fillId="0" borderId="57" xfId="1" applyFont="1" applyBorder="1" applyAlignment="1">
      <alignment vertical="center" wrapText="1"/>
    </xf>
    <xf numFmtId="0" fontId="23" fillId="0" borderId="0" xfId="1" applyFont="1" applyAlignment="1">
      <alignment vertical="center" wrapText="1"/>
    </xf>
    <xf numFmtId="164" fontId="34" fillId="2" borderId="0" xfId="0" applyNumberFormat="1" applyFont="1" applyFill="1" applyAlignment="1" applyProtection="1">
      <alignment vertical="center" wrapText="1"/>
      <protection locked="0"/>
    </xf>
    <xf numFmtId="49" fontId="41" fillId="2" borderId="0" xfId="0" applyNumberFormat="1" applyFont="1" applyFill="1" applyAlignment="1" applyProtection="1">
      <alignment horizontal="center" vertical="center" wrapText="1"/>
      <protection locked="0"/>
    </xf>
    <xf numFmtId="164" fontId="22" fillId="2" borderId="34" xfId="0" applyNumberFormat="1" applyFont="1" applyFill="1" applyBorder="1" applyAlignment="1" applyProtection="1">
      <alignment vertical="center" wrapText="1"/>
      <protection locked="0"/>
    </xf>
    <xf numFmtId="164" fontId="22" fillId="2" borderId="1" xfId="0" applyNumberFormat="1" applyFont="1" applyFill="1" applyBorder="1" applyAlignment="1" applyProtection="1">
      <alignment vertical="center" wrapText="1"/>
      <protection locked="0"/>
    </xf>
    <xf numFmtId="164" fontId="22" fillId="2" borderId="2" xfId="0" applyNumberFormat="1" applyFont="1" applyFill="1" applyBorder="1" applyAlignment="1" applyProtection="1">
      <alignment vertical="center" wrapText="1"/>
      <protection locked="0"/>
    </xf>
    <xf numFmtId="164" fontId="22" fillId="2" borderId="58" xfId="0" applyNumberFormat="1" applyFont="1" applyFill="1" applyBorder="1" applyAlignment="1" applyProtection="1">
      <alignment vertical="center" wrapText="1"/>
      <protection locked="0"/>
    </xf>
    <xf numFmtId="49" fontId="23" fillId="2" borderId="57" xfId="0" applyNumberFormat="1" applyFont="1" applyFill="1" applyBorder="1" applyAlignment="1" applyProtection="1">
      <alignment horizontal="center" vertical="center" wrapText="1"/>
      <protection locked="0"/>
    </xf>
    <xf numFmtId="171" fontId="26" fillId="2" borderId="1" xfId="0" applyNumberFormat="1" applyFont="1" applyFill="1" applyBorder="1" applyAlignment="1">
      <alignment horizontal="right" vertical="center" wrapText="1"/>
    </xf>
    <xf numFmtId="164" fontId="26" fillId="2" borderId="2" xfId="166" applyNumberFormat="1" applyFont="1" applyFill="1" applyBorder="1" applyAlignment="1" applyProtection="1">
      <alignment vertical="center" wrapText="1"/>
      <protection locked="0"/>
    </xf>
    <xf numFmtId="164" fontId="22" fillId="2" borderId="57" xfId="0" applyNumberFormat="1" applyFont="1" applyFill="1" applyBorder="1" applyAlignment="1" applyProtection="1">
      <alignment vertical="center" wrapText="1"/>
      <protection locked="0"/>
    </xf>
    <xf numFmtId="0" fontId="40" fillId="2" borderId="1" xfId="0" applyFont="1" applyFill="1" applyBorder="1" applyAlignment="1">
      <alignment horizontal="center" vertical="center" wrapText="1"/>
    </xf>
    <xf numFmtId="44" fontId="40" fillId="2" borderId="1" xfId="8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vertical="center" wrapText="1"/>
    </xf>
    <xf numFmtId="164" fontId="77" fillId="0" borderId="1" xfId="80" applyNumberFormat="1" applyFont="1" applyBorder="1" applyAlignment="1">
      <alignment vertical="center" wrapText="1"/>
    </xf>
    <xf numFmtId="0" fontId="40" fillId="5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right" vertical="center" wrapText="1"/>
    </xf>
    <xf numFmtId="164" fontId="40" fillId="0" borderId="1" xfId="80" applyNumberFormat="1" applyFont="1" applyBorder="1" applyAlignment="1">
      <alignment vertical="center" wrapText="1"/>
    </xf>
    <xf numFmtId="10" fontId="28" fillId="0" borderId="0" xfId="0" applyNumberFormat="1" applyFont="1"/>
    <xf numFmtId="164" fontId="23" fillId="0" borderId="0" xfId="0" applyNumberFormat="1" applyFont="1" applyAlignment="1">
      <alignment horizontal="center" vertical="center"/>
    </xf>
    <xf numFmtId="0" fontId="23" fillId="2" borderId="4" xfId="7" applyFont="1" applyFill="1" applyBorder="1" applyAlignment="1">
      <alignment horizontal="left" vertical="center" wrapText="1"/>
    </xf>
    <xf numFmtId="49" fontId="23" fillId="2" borderId="60" xfId="0" applyNumberFormat="1" applyFont="1" applyFill="1" applyBorder="1" applyAlignment="1" applyProtection="1">
      <alignment vertical="center" wrapText="1"/>
      <protection locked="0"/>
    </xf>
    <xf numFmtId="0" fontId="75" fillId="0" borderId="57" xfId="0" applyFont="1" applyBorder="1" applyAlignment="1">
      <alignment horizontal="center" vertical="center"/>
    </xf>
    <xf numFmtId="14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8" fillId="52" borderId="57" xfId="0" applyNumberFormat="1" applyFont="1" applyFill="1" applyBorder="1" applyAlignment="1" applyProtection="1">
      <alignment horizontal="center" vertical="center"/>
      <protection locked="0"/>
    </xf>
    <xf numFmtId="0" fontId="89" fillId="52" borderId="57" xfId="0" applyFont="1" applyFill="1" applyBorder="1" applyAlignment="1">
      <alignment horizontal="center" vertical="center" wrapText="1"/>
    </xf>
    <xf numFmtId="49" fontId="88" fillId="53" borderId="57" xfId="0" applyNumberFormat="1" applyFont="1" applyFill="1" applyBorder="1" applyAlignment="1" applyProtection="1">
      <alignment horizontal="center" vertical="center"/>
      <protection locked="0"/>
    </xf>
    <xf numFmtId="0" fontId="88" fillId="4" borderId="57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73" fontId="40" fillId="0" borderId="1" xfId="0" applyNumberFormat="1" applyFont="1" applyBorder="1" applyAlignment="1">
      <alignment horizontal="center" vertical="center" wrapText="1"/>
    </xf>
    <xf numFmtId="49" fontId="23" fillId="2" borderId="57" xfId="7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vertical="center"/>
    </xf>
    <xf numFmtId="0" fontId="23" fillId="2" borderId="1" xfId="1" applyFont="1" applyFill="1" applyBorder="1" applyAlignment="1">
      <alignment vertical="center" wrapText="1"/>
    </xf>
    <xf numFmtId="0" fontId="21" fillId="0" borderId="57" xfId="0" applyFont="1" applyBorder="1" applyAlignment="1">
      <alignment horizontal="center" vertical="center" wrapText="1"/>
    </xf>
    <xf numFmtId="171" fontId="70" fillId="0" borderId="57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171" fontId="70" fillId="0" borderId="57" xfId="0" applyNumberFormat="1" applyFont="1" applyBorder="1" applyAlignment="1">
      <alignment horizontal="center" vertical="center" wrapText="1"/>
    </xf>
    <xf numFmtId="171" fontId="67" fillId="4" borderId="57" xfId="0" applyNumberFormat="1" applyFont="1" applyFill="1" applyBorder="1" applyAlignment="1">
      <alignment horizontal="center" vertical="center" wrapText="1"/>
    </xf>
    <xf numFmtId="0" fontId="67" fillId="4" borderId="57" xfId="0" applyFont="1" applyFill="1" applyBorder="1" applyAlignment="1">
      <alignment horizontal="center" vertical="center" wrapText="1"/>
    </xf>
    <xf numFmtId="171" fontId="67" fillId="4" borderId="57" xfId="0" applyNumberFormat="1" applyFont="1" applyFill="1" applyBorder="1" applyAlignment="1">
      <alignment horizontal="center" vertical="center"/>
    </xf>
    <xf numFmtId="0" fontId="67" fillId="4" borderId="57" xfId="0" applyFont="1" applyFill="1" applyBorder="1" applyAlignment="1">
      <alignment horizontal="center" vertical="center"/>
    </xf>
    <xf numFmtId="4" fontId="67" fillId="4" borderId="57" xfId="0" applyNumberFormat="1" applyFont="1" applyFill="1" applyBorder="1" applyAlignment="1">
      <alignment horizontal="center" vertical="center"/>
    </xf>
    <xf numFmtId="49" fontId="23" fillId="2" borderId="55" xfId="7" applyNumberFormat="1" applyFont="1" applyFill="1" applyBorder="1" applyAlignment="1" applyProtection="1">
      <alignment horizontal="left" vertical="center" wrapText="1"/>
      <protection locked="0"/>
    </xf>
    <xf numFmtId="49" fontId="23" fillId="2" borderId="58" xfId="7" applyNumberFormat="1" applyFont="1" applyFill="1" applyBorder="1" applyAlignment="1" applyProtection="1">
      <alignment horizontal="center" vertical="center" wrapText="1"/>
      <protection locked="0"/>
    </xf>
    <xf numFmtId="4" fontId="23" fillId="2" borderId="57" xfId="7" applyNumberFormat="1" applyFont="1" applyFill="1" applyBorder="1" applyAlignment="1" applyProtection="1">
      <alignment horizontal="center" vertical="center" wrapText="1"/>
      <protection locked="0"/>
    </xf>
    <xf numFmtId="0" fontId="23" fillId="2" borderId="55" xfId="7" applyFont="1" applyFill="1" applyBorder="1" applyAlignment="1" applyProtection="1">
      <alignment horizontal="center" vertical="center" wrapText="1"/>
      <protection locked="0"/>
    </xf>
    <xf numFmtId="0" fontId="32" fillId="2" borderId="55" xfId="7" applyFont="1" applyFill="1" applyBorder="1" applyAlignment="1" applyProtection="1">
      <alignment horizontal="center" vertical="center" wrapText="1"/>
      <protection locked="0"/>
    </xf>
    <xf numFmtId="49" fontId="22" fillId="2" borderId="55" xfId="7" applyNumberFormat="1" applyFont="1" applyFill="1" applyBorder="1" applyAlignment="1" applyProtection="1">
      <alignment horizontal="center" vertical="center" wrapText="1"/>
      <protection locked="0"/>
    </xf>
    <xf numFmtId="4" fontId="32" fillId="6" borderId="57" xfId="7" applyNumberFormat="1" applyFont="1" applyFill="1" applyBorder="1" applyAlignment="1" applyProtection="1">
      <alignment horizontal="center" vertical="center" wrapText="1"/>
      <protection locked="0"/>
    </xf>
    <xf numFmtId="49" fontId="32" fillId="2" borderId="55" xfId="7" applyNumberFormat="1" applyFont="1" applyFill="1" applyBorder="1" applyAlignment="1" applyProtection="1">
      <alignment horizontal="center" vertical="center" wrapText="1"/>
      <protection locked="0"/>
    </xf>
    <xf numFmtId="49" fontId="32" fillId="2" borderId="58" xfId="7" applyNumberFormat="1" applyFont="1" applyFill="1" applyBorder="1" applyAlignment="1" applyProtection="1">
      <alignment horizontal="center" vertical="center" wrapText="1"/>
      <protection locked="0"/>
    </xf>
    <xf numFmtId="0" fontId="32" fillId="6" borderId="57" xfId="7" applyFont="1" applyFill="1" applyBorder="1" applyAlignment="1" applyProtection="1">
      <alignment horizontal="center" vertical="center" wrapText="1"/>
      <protection locked="0"/>
    </xf>
    <xf numFmtId="0" fontId="24" fillId="2" borderId="57" xfId="0" applyFont="1" applyFill="1" applyBorder="1" applyAlignment="1">
      <alignment vertical="center"/>
    </xf>
    <xf numFmtId="49" fontId="32" fillId="2" borderId="55" xfId="7" applyNumberFormat="1" applyFont="1" applyFill="1" applyBorder="1" applyAlignment="1" applyProtection="1">
      <alignment horizontal="left" vertical="center" wrapText="1"/>
      <protection locked="0"/>
    </xf>
    <xf numFmtId="0" fontId="43" fillId="4" borderId="57" xfId="0" applyFont="1" applyFill="1" applyBorder="1" applyAlignment="1">
      <alignment horizontal="center" vertical="center" wrapText="1"/>
    </xf>
    <xf numFmtId="0" fontId="42" fillId="4" borderId="66" xfId="0" applyFont="1" applyFill="1" applyBorder="1" applyAlignment="1">
      <alignment horizontal="center" vertical="center" wrapText="1"/>
    </xf>
    <xf numFmtId="0" fontId="42" fillId="4" borderId="68" xfId="0" applyFont="1" applyFill="1" applyBorder="1" applyAlignment="1">
      <alignment vertical="center" wrapText="1"/>
    </xf>
    <xf numFmtId="0" fontId="43" fillId="4" borderId="69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vertical="center" wrapText="1"/>
    </xf>
    <xf numFmtId="0" fontId="46" fillId="0" borderId="69" xfId="0" applyFont="1" applyBorder="1" applyAlignment="1">
      <alignment horizontal="center" vertical="center" wrapText="1"/>
    </xf>
    <xf numFmtId="0" fontId="70" fillId="0" borderId="69" xfId="0" applyFont="1" applyBorder="1" applyAlignment="1">
      <alignment horizontal="center" vertical="center"/>
    </xf>
    <xf numFmtId="0" fontId="43" fillId="4" borderId="68" xfId="0" applyFont="1" applyFill="1" applyBorder="1" applyAlignment="1">
      <alignment horizontal="right" vertical="center" wrapText="1"/>
    </xf>
    <xf numFmtId="0" fontId="67" fillId="4" borderId="69" xfId="0" applyFont="1" applyFill="1" applyBorder="1" applyAlignment="1">
      <alignment horizontal="center" vertical="center"/>
    </xf>
    <xf numFmtId="0" fontId="44" fillId="4" borderId="52" xfId="0" applyFont="1" applyFill="1" applyBorder="1" applyAlignment="1">
      <alignment horizontal="right" vertical="center" wrapText="1"/>
    </xf>
    <xf numFmtId="49" fontId="23" fillId="2" borderId="60" xfId="7" applyNumberFormat="1" applyFont="1" applyFill="1" applyBorder="1" applyAlignment="1" applyProtection="1">
      <alignment horizontal="center" vertical="center" wrapText="1"/>
      <protection locked="0"/>
    </xf>
    <xf numFmtId="49" fontId="32" fillId="2" borderId="60" xfId="7" applyNumberFormat="1" applyFont="1" applyFill="1" applyBorder="1" applyAlignment="1" applyProtection="1">
      <alignment horizontal="center" vertical="center" wrapText="1"/>
      <protection locked="0"/>
    </xf>
    <xf numFmtId="49" fontId="32" fillId="6" borderId="58" xfId="7" applyNumberFormat="1" applyFont="1" applyFill="1" applyBorder="1" applyAlignment="1" applyProtection="1">
      <alignment horizontal="center" vertical="center" wrapText="1"/>
      <protection locked="0"/>
    </xf>
    <xf numFmtId="49" fontId="81" fillId="2" borderId="60" xfId="7" applyNumberFormat="1" applyFont="1" applyFill="1" applyBorder="1" applyAlignment="1" applyProtection="1">
      <alignment horizontal="center" vertical="center" wrapText="1"/>
      <protection locked="0"/>
    </xf>
    <xf numFmtId="0" fontId="91" fillId="0" borderId="60" xfId="0" applyFont="1" applyBorder="1" applyAlignment="1">
      <alignment vertical="center"/>
    </xf>
    <xf numFmtId="164" fontId="32" fillId="6" borderId="57" xfId="7" applyNumberFormat="1" applyFont="1" applyFill="1" applyBorder="1" applyAlignment="1" applyProtection="1">
      <alignment horizontal="center" vertical="center" wrapText="1"/>
      <protection locked="0"/>
    </xf>
    <xf numFmtId="164" fontId="80" fillId="2" borderId="57" xfId="7" applyNumberFormat="1" applyFont="1" applyFill="1" applyBorder="1" applyAlignment="1" applyProtection="1">
      <alignment horizontal="right" vertical="center" wrapText="1"/>
      <protection locked="0"/>
    </xf>
    <xf numFmtId="171" fontId="22" fillId="2" borderId="57" xfId="0" applyNumberFormat="1" applyFont="1" applyFill="1" applyBorder="1" applyAlignment="1">
      <alignment vertical="center"/>
    </xf>
    <xf numFmtId="49" fontId="23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171" fontId="26" fillId="2" borderId="57" xfId="0" applyNumberFormat="1" applyFont="1" applyFill="1" applyBorder="1" applyAlignment="1">
      <alignment horizontal="right" vertical="center"/>
    </xf>
    <xf numFmtId="49" fontId="23" fillId="2" borderId="4" xfId="7" applyNumberFormat="1" applyFont="1" applyFill="1" applyBorder="1" applyAlignment="1" applyProtection="1">
      <alignment horizontal="left" vertical="center" wrapText="1"/>
      <protection locked="0"/>
    </xf>
    <xf numFmtId="0" fontId="23" fillId="2" borderId="59" xfId="0" applyFont="1" applyFill="1" applyBorder="1" applyAlignment="1">
      <alignment vertical="center" wrapText="1"/>
    </xf>
    <xf numFmtId="49" fontId="23" fillId="2" borderId="1" xfId="0" applyNumberFormat="1" applyFont="1" applyFill="1" applyBorder="1" applyAlignment="1" applyProtection="1">
      <alignment vertical="center" wrapText="1"/>
      <protection locked="0"/>
    </xf>
    <xf numFmtId="49" fontId="23" fillId="2" borderId="59" xfId="0" applyNumberFormat="1" applyFont="1" applyFill="1" applyBorder="1" applyAlignment="1" applyProtection="1">
      <alignment vertical="center" wrapText="1"/>
      <protection locked="0"/>
    </xf>
    <xf numFmtId="49" fontId="23" fillId="2" borderId="2" xfId="0" applyNumberFormat="1" applyFont="1" applyFill="1" applyBorder="1" applyAlignment="1" applyProtection="1">
      <alignment vertical="center" wrapText="1"/>
      <protection locked="0"/>
    </xf>
    <xf numFmtId="0" fontId="23" fillId="2" borderId="57" xfId="7" applyFont="1" applyFill="1" applyBorder="1" applyAlignment="1">
      <alignment horizontal="center" vertical="center" wrapText="1"/>
    </xf>
    <xf numFmtId="0" fontId="34" fillId="2" borderId="1" xfId="7" applyFont="1" applyFill="1" applyBorder="1" applyAlignment="1">
      <alignment horizontal="center" vertical="center" wrapText="1"/>
    </xf>
    <xf numFmtId="171" fontId="22" fillId="2" borderId="1" xfId="0" applyNumberFormat="1" applyFont="1" applyFill="1" applyBorder="1" applyAlignment="1">
      <alignment vertical="center"/>
    </xf>
    <xf numFmtId="49" fontId="34" fillId="2" borderId="2" xfId="0" applyNumberFormat="1" applyFont="1" applyFill="1" applyBorder="1" applyAlignment="1" applyProtection="1">
      <alignment vertical="center" wrapText="1"/>
      <protection locked="0"/>
    </xf>
    <xf numFmtId="49" fontId="34" fillId="2" borderId="2" xfId="166" applyNumberFormat="1" applyFont="1" applyFill="1" applyBorder="1" applyAlignment="1" applyProtection="1">
      <alignment vertical="center" wrapText="1"/>
      <protection locked="0"/>
    </xf>
    <xf numFmtId="49" fontId="34" fillId="2" borderId="60" xfId="0" applyNumberFormat="1" applyFont="1" applyFill="1" applyBorder="1" applyAlignment="1" applyProtection="1">
      <alignment vertical="center" wrapText="1"/>
      <protection locked="0"/>
    </xf>
    <xf numFmtId="0" fontId="70" fillId="0" borderId="57" xfId="0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0" fontId="79" fillId="0" borderId="1" xfId="8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4" borderId="6" xfId="7" applyFont="1" applyFill="1" applyBorder="1" applyAlignment="1">
      <alignment horizontal="center" vertical="center" wrapText="1"/>
    </xf>
    <xf numFmtId="0" fontId="22" fillId="4" borderId="4" xfId="7" applyFont="1" applyFill="1" applyBorder="1" applyAlignment="1">
      <alignment horizontal="center" vertical="center" wrapText="1"/>
    </xf>
    <xf numFmtId="0" fontId="41" fillId="4" borderId="6" xfId="7" applyFont="1" applyFill="1" applyBorder="1" applyAlignment="1">
      <alignment horizontal="center" vertical="center" wrapText="1"/>
    </xf>
    <xf numFmtId="0" fontId="41" fillId="4" borderId="4" xfId="7" applyFont="1" applyFill="1" applyBorder="1" applyAlignment="1">
      <alignment horizontal="center" vertical="center" wrapText="1"/>
    </xf>
    <xf numFmtId="0" fontId="41" fillId="4" borderId="34" xfId="7" applyFont="1" applyFill="1" applyBorder="1" applyAlignment="1">
      <alignment horizontal="center" vertical="center" wrapText="1"/>
    </xf>
    <xf numFmtId="0" fontId="41" fillId="4" borderId="36" xfId="7" applyFont="1" applyFill="1" applyBorder="1" applyAlignment="1">
      <alignment horizontal="center" vertical="center" wrapText="1"/>
    </xf>
    <xf numFmtId="0" fontId="41" fillId="4" borderId="8" xfId="7" applyFont="1" applyFill="1" applyBorder="1" applyAlignment="1">
      <alignment horizontal="center" vertical="center" wrapText="1"/>
    </xf>
    <xf numFmtId="0" fontId="41" fillId="4" borderId="5" xfId="7" applyFont="1" applyFill="1" applyBorder="1" applyAlignment="1">
      <alignment horizontal="center" vertical="center" wrapText="1"/>
    </xf>
    <xf numFmtId="0" fontId="41" fillId="4" borderId="1" xfId="7" applyFont="1" applyFill="1" applyBorder="1" applyAlignment="1">
      <alignment horizontal="center" vertical="center" wrapText="1"/>
    </xf>
    <xf numFmtId="0" fontId="41" fillId="4" borderId="2" xfId="7" applyFont="1" applyFill="1" applyBorder="1" applyAlignment="1">
      <alignment horizontal="center" vertical="center" wrapText="1"/>
    </xf>
    <xf numFmtId="0" fontId="41" fillId="4" borderId="7" xfId="7" applyFont="1" applyFill="1" applyBorder="1" applyAlignment="1">
      <alignment horizontal="center" vertical="center" wrapText="1"/>
    </xf>
    <xf numFmtId="0" fontId="41" fillId="4" borderId="3" xfId="7" applyFont="1" applyFill="1" applyBorder="1" applyAlignment="1">
      <alignment horizontal="center" vertical="center" wrapText="1"/>
    </xf>
    <xf numFmtId="0" fontId="48" fillId="4" borderId="2" xfId="7" applyFont="1" applyFill="1" applyBorder="1" applyAlignment="1">
      <alignment horizontal="center" vertical="center" wrapText="1"/>
    </xf>
    <xf numFmtId="0" fontId="48" fillId="4" borderId="7" xfId="7" applyFont="1" applyFill="1" applyBorder="1" applyAlignment="1">
      <alignment horizontal="center" vertical="center" wrapText="1"/>
    </xf>
    <xf numFmtId="0" fontId="48" fillId="4" borderId="3" xfId="7" applyFont="1" applyFill="1" applyBorder="1" applyAlignment="1">
      <alignment horizontal="center" vertical="center" wrapText="1"/>
    </xf>
    <xf numFmtId="0" fontId="41" fillId="4" borderId="57" xfId="7" applyFont="1" applyFill="1" applyBorder="1" applyAlignment="1">
      <alignment horizontal="center" vertical="center" wrapText="1"/>
    </xf>
    <xf numFmtId="0" fontId="41" fillId="4" borderId="60" xfId="7" applyFont="1" applyFill="1" applyBorder="1" applyAlignment="1">
      <alignment horizontal="center" vertical="center" wrapText="1"/>
    </xf>
    <xf numFmtId="0" fontId="41" fillId="4" borderId="61" xfId="7" applyFont="1" applyFill="1" applyBorder="1" applyAlignment="1">
      <alignment horizontal="center" vertical="center" wrapText="1"/>
    </xf>
    <xf numFmtId="0" fontId="41" fillId="4" borderId="62" xfId="7" applyFont="1" applyFill="1" applyBorder="1" applyAlignment="1">
      <alignment horizontal="center" vertical="center" wrapText="1"/>
    </xf>
    <xf numFmtId="0" fontId="41" fillId="4" borderId="55" xfId="7" applyFont="1" applyFill="1" applyBorder="1" applyAlignment="1">
      <alignment horizontal="center" vertical="center" wrapText="1"/>
    </xf>
    <xf numFmtId="0" fontId="41" fillId="4" borderId="56" xfId="7" applyFont="1" applyFill="1" applyBorder="1" applyAlignment="1">
      <alignment horizontal="center" vertical="center" wrapText="1"/>
    </xf>
    <xf numFmtId="0" fontId="41" fillId="42" borderId="63" xfId="7" applyFont="1" applyFill="1" applyBorder="1" applyAlignment="1">
      <alignment horizontal="center" vertical="center" wrapText="1"/>
    </xf>
    <xf numFmtId="0" fontId="34" fillId="0" borderId="0" xfId="1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41" fillId="43" borderId="63" xfId="7" applyFont="1" applyFill="1" applyBorder="1" applyAlignment="1">
      <alignment horizontal="center" vertical="center" wrapText="1"/>
    </xf>
    <xf numFmtId="0" fontId="41" fillId="44" borderId="63" xfId="7" applyFont="1" applyFill="1" applyBorder="1" applyAlignment="1">
      <alignment horizontal="center" vertical="center" wrapText="1"/>
    </xf>
    <xf numFmtId="0" fontId="41" fillId="45" borderId="63" xfId="7" applyFont="1" applyFill="1" applyBorder="1" applyAlignment="1">
      <alignment horizontal="center" vertical="center" wrapText="1"/>
    </xf>
    <xf numFmtId="0" fontId="41" fillId="46" borderId="63" xfId="7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top" wrapText="1"/>
    </xf>
    <xf numFmtId="0" fontId="22" fillId="7" borderId="18" xfId="0" applyFont="1" applyFill="1" applyBorder="1" applyAlignment="1">
      <alignment horizontal="center" vertical="top" wrapText="1"/>
    </xf>
    <xf numFmtId="0" fontId="22" fillId="7" borderId="30" xfId="0" applyFont="1" applyFill="1" applyBorder="1" applyAlignment="1">
      <alignment horizontal="center" vertical="top" wrapText="1"/>
    </xf>
    <xf numFmtId="0" fontId="22" fillId="7" borderId="31" xfId="0" applyFont="1" applyFill="1" applyBorder="1" applyAlignment="1">
      <alignment horizontal="center" vertical="top" wrapText="1"/>
    </xf>
    <xf numFmtId="0" fontId="22" fillId="7" borderId="13" xfId="0" applyFont="1" applyFill="1" applyBorder="1" applyAlignment="1">
      <alignment horizontal="center" vertical="top" wrapText="1"/>
    </xf>
    <xf numFmtId="0" fontId="22" fillId="7" borderId="17" xfId="0" applyFont="1" applyFill="1" applyBorder="1" applyAlignment="1">
      <alignment horizontal="center" vertical="top" wrapText="1"/>
    </xf>
    <xf numFmtId="0" fontId="22" fillId="7" borderId="16" xfId="0" applyFont="1" applyFill="1" applyBorder="1" applyAlignment="1">
      <alignment horizontal="center" vertical="top" wrapText="1"/>
    </xf>
    <xf numFmtId="0" fontId="22" fillId="7" borderId="20" xfId="0" applyFont="1" applyFill="1" applyBorder="1" applyAlignment="1">
      <alignment horizontal="center" vertical="top" wrapText="1"/>
    </xf>
    <xf numFmtId="164" fontId="23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/>
    </xf>
    <xf numFmtId="0" fontId="41" fillId="6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1" fillId="6" borderId="39" xfId="0" applyFont="1" applyFill="1" applyBorder="1" applyAlignment="1">
      <alignment horizontal="center" vertical="center" wrapText="1"/>
    </xf>
    <xf numFmtId="0" fontId="41" fillId="6" borderId="40" xfId="0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41" fillId="6" borderId="3" xfId="0" applyFont="1" applyFill="1" applyBorder="1" applyAlignment="1">
      <alignment horizontal="center" vertical="center" wrapText="1"/>
    </xf>
    <xf numFmtId="0" fontId="41" fillId="6" borderId="60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64" fontId="92" fillId="2" borderId="60" xfId="7" applyNumberFormat="1" applyFont="1" applyFill="1" applyBorder="1" applyAlignment="1" applyProtection="1">
      <alignment horizontal="center" vertical="center" wrapText="1"/>
      <protection locked="0"/>
    </xf>
    <xf numFmtId="0" fontId="41" fillId="6" borderId="50" xfId="0" applyFont="1" applyFill="1" applyBorder="1" applyAlignment="1">
      <alignment horizontal="center" vertical="center" wrapText="1"/>
    </xf>
    <xf numFmtId="0" fontId="41" fillId="6" borderId="65" xfId="0" applyFont="1" applyFill="1" applyBorder="1" applyAlignment="1">
      <alignment horizontal="center" vertical="center" wrapText="1"/>
    </xf>
    <xf numFmtId="0" fontId="48" fillId="4" borderId="2" xfId="0" applyFont="1" applyFill="1" applyBorder="1" applyAlignment="1">
      <alignment horizontal="center" vertical="center" wrapText="1"/>
    </xf>
    <xf numFmtId="0" fontId="48" fillId="4" borderId="7" xfId="0" applyFont="1" applyFill="1" applyBorder="1" applyAlignment="1">
      <alignment horizontal="center" vertical="center" wrapText="1"/>
    </xf>
    <xf numFmtId="0" fontId="48" fillId="4" borderId="3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22" fillId="6" borderId="38" xfId="0" applyFont="1" applyFill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41" fillId="6" borderId="4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0" fontId="41" fillId="6" borderId="36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41" fillId="6" borderId="51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2" fillId="6" borderId="66" xfId="0" applyFont="1" applyFill="1" applyBorder="1" applyAlignment="1">
      <alignment horizontal="center" vertical="center" wrapText="1"/>
    </xf>
    <xf numFmtId="0" fontId="22" fillId="6" borderId="52" xfId="0" applyFont="1" applyFill="1" applyBorder="1" applyAlignment="1">
      <alignment horizontal="center" vertical="center" wrapText="1"/>
    </xf>
    <xf numFmtId="0" fontId="22" fillId="6" borderId="67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center" vertical="center" wrapText="1"/>
    </xf>
    <xf numFmtId="0" fontId="93" fillId="4" borderId="37" xfId="0" applyFont="1" applyFill="1" applyBorder="1" applyAlignment="1">
      <alignment horizontal="center" vertical="center" wrapText="1"/>
    </xf>
    <xf numFmtId="0" fontId="93" fillId="4" borderId="67" xfId="0" applyFont="1" applyFill="1" applyBorder="1" applyAlignment="1">
      <alignment horizontal="center" vertical="center" wrapText="1"/>
    </xf>
    <xf numFmtId="171" fontId="45" fillId="4" borderId="38" xfId="0" applyNumberFormat="1" applyFont="1" applyFill="1" applyBorder="1" applyAlignment="1">
      <alignment horizontal="center" vertical="center" wrapText="1"/>
    </xf>
    <xf numFmtId="171" fontId="45" fillId="4" borderId="53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 wrapText="1"/>
    </xf>
  </cellXfs>
  <cellStyles count="257">
    <cellStyle name="20% — akcent 1 2" xfId="215"/>
    <cellStyle name="20% — akcent 2 2" xfId="219"/>
    <cellStyle name="20% — akcent 3 2" xfId="223"/>
    <cellStyle name="20% — akcent 4 2" xfId="227"/>
    <cellStyle name="20% — akcent 5 2" xfId="231"/>
    <cellStyle name="20% — akcent 6 2" xfId="235"/>
    <cellStyle name="40% — akcent 1 2" xfId="216"/>
    <cellStyle name="40% — akcent 2 2" xfId="220"/>
    <cellStyle name="40% — akcent 3 2" xfId="224"/>
    <cellStyle name="40% — akcent 4 2" xfId="228"/>
    <cellStyle name="40% — akcent 5 2" xfId="232"/>
    <cellStyle name="40% — akcent 6 2" xfId="236"/>
    <cellStyle name="60% — akcent 1 2" xfId="217"/>
    <cellStyle name="60% — akcent 2 2" xfId="221"/>
    <cellStyle name="60% — akcent 3 2" xfId="225"/>
    <cellStyle name="60% — akcent 4 2" xfId="229"/>
    <cellStyle name="60% — akcent 5 2" xfId="233"/>
    <cellStyle name="60% — akcent 6 2" xfId="237"/>
    <cellStyle name="Akcent 1 2" xfId="214"/>
    <cellStyle name="Akcent 2 2" xfId="218"/>
    <cellStyle name="Akcent 3 2" xfId="222"/>
    <cellStyle name="Akcent 4 2" xfId="226"/>
    <cellStyle name="Akcent 5 2" xfId="230"/>
    <cellStyle name="Akcent 6 2" xfId="234"/>
    <cellStyle name="Dane wejściowe 2" xfId="206"/>
    <cellStyle name="Dane wyjściowe 2" xfId="207"/>
    <cellStyle name="Dobry 2" xfId="203"/>
    <cellStyle name="Excel Built-in Currency" xfId="15"/>
    <cellStyle name="Excel Built-in Hyperlink" xfId="16"/>
    <cellStyle name="Excel Built-in Normal" xfId="17"/>
    <cellStyle name="Excel Built-in Normal 1" xfId="18"/>
    <cellStyle name="Excel Built-in Normal 2" xfId="81"/>
    <cellStyle name="Heading" xfId="19"/>
    <cellStyle name="Heading1" xfId="20"/>
    <cellStyle name="Hiperłącze" xfId="8" builtinId="8"/>
    <cellStyle name="Hiperłącze 2" xfId="9"/>
    <cellStyle name="Hiperłącze 2 2" xfId="21"/>
    <cellStyle name="Hiperłącze 3" xfId="22"/>
    <cellStyle name="Hiperłącze 3 2" xfId="82"/>
    <cellStyle name="Komórka połączona 2" xfId="209"/>
    <cellStyle name="Komórka zaznaczona 2" xfId="210"/>
    <cellStyle name="Nagłówek 1 2" xfId="199"/>
    <cellStyle name="Nagłówek 2 2" xfId="200"/>
    <cellStyle name="Nagłówek 3 2" xfId="201"/>
    <cellStyle name="Nagłówek 4 2" xfId="202"/>
    <cellStyle name="Neutralny 2" xfId="205"/>
    <cellStyle name="Normalny" xfId="0" builtinId="0"/>
    <cellStyle name="Normalny 10" xfId="23"/>
    <cellStyle name="Normalny 10 2" xfId="83"/>
    <cellStyle name="Normalny 11" xfId="7"/>
    <cellStyle name="Normalny 11 2" xfId="24"/>
    <cellStyle name="Normalny 11 2 2" xfId="166"/>
    <cellStyle name="Normalny 12" xfId="25"/>
    <cellStyle name="Normalny 12 2" xfId="84"/>
    <cellStyle name="Normalny 13" xfId="26"/>
    <cellStyle name="Normalny 13 2" xfId="85"/>
    <cellStyle name="Normalny 14" xfId="27"/>
    <cellStyle name="Normalny 14 2" xfId="86"/>
    <cellStyle name="Normalny 15" xfId="131"/>
    <cellStyle name="Normalny 16" xfId="28"/>
    <cellStyle name="Normalny 16 2" xfId="87"/>
    <cellStyle name="Normalny 17" xfId="29"/>
    <cellStyle name="Normalny 17 2" xfId="88"/>
    <cellStyle name="Normalny 18" xfId="30"/>
    <cellStyle name="Normalny 18 2" xfId="89"/>
    <cellStyle name="Normalny 19" xfId="31"/>
    <cellStyle name="Normalny 19 2" xfId="90"/>
    <cellStyle name="Normalny 2" xfId="1"/>
    <cellStyle name="Normalny 2 2" xfId="33"/>
    <cellStyle name="Normalny 2 2 2" xfId="92"/>
    <cellStyle name="Normalny 2 3" xfId="34"/>
    <cellStyle name="Normalny 2 3 2" xfId="93"/>
    <cellStyle name="Normalny 2 4" xfId="35"/>
    <cellStyle name="Normalny 2 4 2" xfId="36"/>
    <cellStyle name="Normalny 2 4 2 2" xfId="95"/>
    <cellStyle name="Normalny 2 4 3" xfId="94"/>
    <cellStyle name="Normalny 2 5" xfId="32"/>
    <cellStyle name="Normalny 2 6" xfId="91"/>
    <cellStyle name="Normalny 20" xfId="37"/>
    <cellStyle name="Normalny 20 2" xfId="96"/>
    <cellStyle name="Normalny 21" xfId="38"/>
    <cellStyle name="Normalny 21 2" xfId="97"/>
    <cellStyle name="Normalny 22" xfId="39"/>
    <cellStyle name="Normalny 22 2" xfId="98"/>
    <cellStyle name="Normalny 23" xfId="40"/>
    <cellStyle name="Normalny 23 2" xfId="99"/>
    <cellStyle name="Normalny 3" xfId="3"/>
    <cellStyle name="Normalny 3 2" xfId="5"/>
    <cellStyle name="Normalny 3 2 2" xfId="43"/>
    <cellStyle name="Normalny 3 2 2 2" xfId="101"/>
    <cellStyle name="Normalny 3 2 3" xfId="42"/>
    <cellStyle name="Normalny 3 2 3 2" xfId="167"/>
    <cellStyle name="Normalny 3 3" xfId="44"/>
    <cellStyle name="Normalny 3 3 2" xfId="102"/>
    <cellStyle name="Normalny 3 4" xfId="45"/>
    <cellStyle name="Normalny 3 4 2" xfId="103"/>
    <cellStyle name="Normalny 3 5" xfId="41"/>
    <cellStyle name="Normalny 3 6" xfId="100"/>
    <cellStyle name="Normalny 4" xfId="13"/>
    <cellStyle name="Normalny 4 2" xfId="47"/>
    <cellStyle name="Normalny 4 2 2" xfId="105"/>
    <cellStyle name="Normalny 4 3" xfId="48"/>
    <cellStyle name="Normalny 4 3 2" xfId="106"/>
    <cellStyle name="Normalny 4 4" xfId="46"/>
    <cellStyle name="Normalny 4 4 2" xfId="168"/>
    <cellStyle name="Normalny 4 5" xfId="104"/>
    <cellStyle name="Normalny 5" xfId="49"/>
    <cellStyle name="Normalny 5 2" xfId="107"/>
    <cellStyle name="Normalny 6" xfId="50"/>
    <cellStyle name="Normalny 6 2" xfId="51"/>
    <cellStyle name="Normalny 6 2 2" xfId="109"/>
    <cellStyle name="Normalny 6 2 3" xfId="177"/>
    <cellStyle name="Normalny 6 3" xfId="108"/>
    <cellStyle name="Normalny 6 4" xfId="169"/>
    <cellStyle name="Normalny 7" xfId="52"/>
    <cellStyle name="Normalny 7 2" xfId="110"/>
    <cellStyle name="Normalny 8" xfId="53"/>
    <cellStyle name="Normalny 8 2" xfId="111"/>
    <cellStyle name="Normalny 8 3" xfId="176"/>
    <cellStyle name="Normalny 9" xfId="14"/>
    <cellStyle name="Normalny 9 2" xfId="238"/>
    <cellStyle name="Obliczenia 2" xfId="208"/>
    <cellStyle name="Procentowy 2" xfId="54"/>
    <cellStyle name="Procentowy 2 2" xfId="55"/>
    <cellStyle name="Procentowy 2 2 2" xfId="113"/>
    <cellStyle name="Procentowy 2 2 3" xfId="178"/>
    <cellStyle name="Procentowy 2 3" xfId="112"/>
    <cellStyle name="Procentowy 2 4" xfId="170"/>
    <cellStyle name="Result" xfId="56"/>
    <cellStyle name="Result2" xfId="57"/>
    <cellStyle name="Suma 2" xfId="213"/>
    <cellStyle name="Tekst objaśnienia 2" xfId="212"/>
    <cellStyle name="Tekst ostrzeżenia 2" xfId="211"/>
    <cellStyle name="Tytuł" xfId="181" builtinId="15" customBuiltin="1"/>
    <cellStyle name="Uwaga 2" xfId="239"/>
    <cellStyle name="Walutowy" xfId="80" builtinId="4"/>
    <cellStyle name="Walutowy 2" xfId="2"/>
    <cellStyle name="Walutowy 2 2" xfId="10"/>
    <cellStyle name="Walutowy 2 2 2" xfId="60"/>
    <cellStyle name="Walutowy 2 2 2 2" xfId="117"/>
    <cellStyle name="Walutowy 2 2 2 2 2" xfId="161"/>
    <cellStyle name="Walutowy 2 2 2 2 3" xfId="252"/>
    <cellStyle name="Walutowy 2 2 2 3" xfId="144"/>
    <cellStyle name="Walutowy 2 2 2 4" xfId="194"/>
    <cellStyle name="Walutowy 2 2 3" xfId="59"/>
    <cellStyle name="Walutowy 2 2 3 2" xfId="151"/>
    <cellStyle name="Walutowy 2 2 3 3" xfId="242"/>
    <cellStyle name="Walutowy 2 2 4" xfId="77"/>
    <cellStyle name="Walutowy 2 2 4 2" xfId="173"/>
    <cellStyle name="Walutowy 2 2 5" xfId="116"/>
    <cellStyle name="Walutowy 2 2 6" xfId="134"/>
    <cellStyle name="Walutowy 2 2 7" xfId="184"/>
    <cellStyle name="Walutowy 2 3" xfId="61"/>
    <cellStyle name="Walutowy 2 3 2" xfId="118"/>
    <cellStyle name="Walutowy 2 3 2 2" xfId="160"/>
    <cellStyle name="Walutowy 2 3 2 3" xfId="251"/>
    <cellStyle name="Walutowy 2 3 3" xfId="143"/>
    <cellStyle name="Walutowy 2 3 4" xfId="193"/>
    <cellStyle name="Walutowy 2 4" xfId="62"/>
    <cellStyle name="Walutowy 2 4 2" xfId="119"/>
    <cellStyle name="Walutowy 2 4 2 2" xfId="156"/>
    <cellStyle name="Walutowy 2 4 2 3" xfId="247"/>
    <cellStyle name="Walutowy 2 4 3" xfId="139"/>
    <cellStyle name="Walutowy 2 4 4" xfId="189"/>
    <cellStyle name="Walutowy 2 5" xfId="58"/>
    <cellStyle name="Walutowy 2 5 2" xfId="150"/>
    <cellStyle name="Walutowy 2 5 3" xfId="241"/>
    <cellStyle name="Walutowy 2 6" xfId="74"/>
    <cellStyle name="Walutowy 2 6 2" xfId="172"/>
    <cellStyle name="Walutowy 2 7" xfId="115"/>
    <cellStyle name="Walutowy 2 8" xfId="133"/>
    <cellStyle name="Walutowy 2 9" xfId="183"/>
    <cellStyle name="Walutowy 3" xfId="4"/>
    <cellStyle name="Walutowy 3 2" xfId="6"/>
    <cellStyle name="Walutowy 3 2 2" xfId="12"/>
    <cellStyle name="Walutowy 3 2 2 2" xfId="65"/>
    <cellStyle name="Walutowy 3 2 2 2 2" xfId="163"/>
    <cellStyle name="Walutowy 3 2 2 2 3" xfId="254"/>
    <cellStyle name="Walutowy 3 2 2 3" xfId="79"/>
    <cellStyle name="Walutowy 3 2 2 3 2" xfId="180"/>
    <cellStyle name="Walutowy 3 2 2 4" xfId="122"/>
    <cellStyle name="Walutowy 3 2 2 5" xfId="146"/>
    <cellStyle name="Walutowy 3 2 2 6" xfId="196"/>
    <cellStyle name="Walutowy 3 2 3" xfId="66"/>
    <cellStyle name="Walutowy 3 2 3 2" xfId="123"/>
    <cellStyle name="Walutowy 3 2 3 2 2" xfId="158"/>
    <cellStyle name="Walutowy 3 2 3 2 3" xfId="249"/>
    <cellStyle name="Walutowy 3 2 3 3" xfId="141"/>
    <cellStyle name="Walutowy 3 2 3 4" xfId="191"/>
    <cellStyle name="Walutowy 3 2 4" xfId="64"/>
    <cellStyle name="Walutowy 3 2 4 2" xfId="153"/>
    <cellStyle name="Walutowy 3 2 4 3" xfId="244"/>
    <cellStyle name="Walutowy 3 2 5" xfId="76"/>
    <cellStyle name="Walutowy 3 2 5 2" xfId="175"/>
    <cellStyle name="Walutowy 3 2 6" xfId="121"/>
    <cellStyle name="Walutowy 3 2 7" xfId="136"/>
    <cellStyle name="Walutowy 3 2 8" xfId="186"/>
    <cellStyle name="Walutowy 3 3" xfId="11"/>
    <cellStyle name="Walutowy 3 3 2" xfId="67"/>
    <cellStyle name="Walutowy 3 3 2 2" xfId="162"/>
    <cellStyle name="Walutowy 3 3 2 3" xfId="253"/>
    <cellStyle name="Walutowy 3 3 3" xfId="78"/>
    <cellStyle name="Walutowy 3 3 3 2" xfId="179"/>
    <cellStyle name="Walutowy 3 3 4" xfId="124"/>
    <cellStyle name="Walutowy 3 3 5" xfId="145"/>
    <cellStyle name="Walutowy 3 3 6" xfId="195"/>
    <cellStyle name="Walutowy 3 4" xfId="68"/>
    <cellStyle name="Walutowy 3 4 2" xfId="125"/>
    <cellStyle name="Walutowy 3 4 2 2" xfId="157"/>
    <cellStyle name="Walutowy 3 4 2 3" xfId="248"/>
    <cellStyle name="Walutowy 3 4 3" xfId="140"/>
    <cellStyle name="Walutowy 3 4 4" xfId="190"/>
    <cellStyle name="Walutowy 3 5" xfId="63"/>
    <cellStyle name="Walutowy 3 5 2" xfId="152"/>
    <cellStyle name="Walutowy 3 5 3" xfId="243"/>
    <cellStyle name="Walutowy 3 6" xfId="75"/>
    <cellStyle name="Walutowy 3 6 2" xfId="174"/>
    <cellStyle name="Walutowy 3 7" xfId="120"/>
    <cellStyle name="Walutowy 3 8" xfId="135"/>
    <cellStyle name="Walutowy 3 9" xfId="185"/>
    <cellStyle name="Walutowy 4" xfId="69"/>
    <cellStyle name="Walutowy 4 2" xfId="70"/>
    <cellStyle name="Walutowy 4 2 2" xfId="127"/>
    <cellStyle name="Walutowy 4 2 2 2" xfId="164"/>
    <cellStyle name="Walutowy 4 2 2 3" xfId="255"/>
    <cellStyle name="Walutowy 4 2 3" xfId="147"/>
    <cellStyle name="Walutowy 4 2 4" xfId="197"/>
    <cellStyle name="Walutowy 4 3" xfId="126"/>
    <cellStyle name="Walutowy 4 3 2" xfId="154"/>
    <cellStyle name="Walutowy 4 3 3" xfId="245"/>
    <cellStyle name="Walutowy 4 4" xfId="137"/>
    <cellStyle name="Walutowy 4 5" xfId="187"/>
    <cellStyle name="Walutowy 5" xfId="71"/>
    <cellStyle name="Walutowy 5 2" xfId="72"/>
    <cellStyle name="Walutowy 5 2 2" xfId="129"/>
    <cellStyle name="Walutowy 5 2 2 2" xfId="165"/>
    <cellStyle name="Walutowy 5 2 2 3" xfId="256"/>
    <cellStyle name="Walutowy 5 2 3" xfId="148"/>
    <cellStyle name="Walutowy 5 2 4" xfId="198"/>
    <cellStyle name="Walutowy 5 3" xfId="128"/>
    <cellStyle name="Walutowy 5 3 2" xfId="155"/>
    <cellStyle name="Walutowy 5 3 3" xfId="246"/>
    <cellStyle name="Walutowy 5 4" xfId="138"/>
    <cellStyle name="Walutowy 5 5" xfId="188"/>
    <cellStyle name="Walutowy 6" xfId="73"/>
    <cellStyle name="Walutowy 6 2" xfId="130"/>
    <cellStyle name="Walutowy 6 2 2" xfId="159"/>
    <cellStyle name="Walutowy 6 2 3" xfId="250"/>
    <cellStyle name="Walutowy 6 3" xfId="142"/>
    <cellStyle name="Walutowy 6 4" xfId="192"/>
    <cellStyle name="Walutowy 7" xfId="114"/>
    <cellStyle name="Walutowy 7 2" xfId="149"/>
    <cellStyle name="Walutowy 7 3" xfId="240"/>
    <cellStyle name="Walutowy 8" xfId="132"/>
    <cellStyle name="Walutowy 8 2" xfId="171"/>
    <cellStyle name="Walutowy 9" xfId="182"/>
    <cellStyle name="Zły 2" xfId="204"/>
  </cellStyles>
  <dxfs count="0"/>
  <tableStyles count="0" defaultTableStyle="TableStyleMedium2" defaultPivotStyle="PivotStyleLight16"/>
  <colors>
    <mruColors>
      <color rgb="FFCCFFFF"/>
      <color rgb="FFFF99FF"/>
      <color rgb="FF11C1FF"/>
      <color rgb="FF077CE7"/>
      <color rgb="FF79BDFB"/>
      <color rgb="FF89C5FB"/>
      <color rgb="FFFFCC00"/>
      <color rgb="FFE9EFF7"/>
      <color rgb="FFAE5858"/>
      <color rgb="FF101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mszczuczyn@wp.p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ps@szczuczyn.pl" TargetMode="External"/><Relationship Id="rId1" Type="http://schemas.openxmlformats.org/officeDocument/2006/relationships/hyperlink" Target="mailto:um@szczuczyn.pl" TargetMode="External"/><Relationship Id="rId6" Type="http://schemas.openxmlformats.org/officeDocument/2006/relationships/hyperlink" Target="mailto:niedzwiadna@wp.pl" TargetMode="External"/><Relationship Id="rId5" Type="http://schemas.openxmlformats.org/officeDocument/2006/relationships/hyperlink" Target="mailto:spszczuczyn@o2.pl" TargetMode="External"/><Relationship Id="rId4" Type="http://schemas.openxmlformats.org/officeDocument/2006/relationships/hyperlink" Target="mailto:wpkszczuczyn1992@interia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D1" zoomScale="70" zoomScaleNormal="70" workbookViewId="0">
      <pane ySplit="1" topLeftCell="A2" activePane="bottomLeft" state="frozen"/>
      <selection pane="bottomLeft" activeCell="G1" sqref="G1"/>
    </sheetView>
  </sheetViews>
  <sheetFormatPr defaultColWidth="9.140625" defaultRowHeight="14.25"/>
  <cols>
    <col min="1" max="1" width="8.5703125" style="4" customWidth="1"/>
    <col min="2" max="2" width="55.7109375" style="1" customWidth="1"/>
    <col min="3" max="3" width="26.28515625" style="2" customWidth="1"/>
    <col min="4" max="4" width="32.28515625" style="2" customWidth="1"/>
    <col min="5" max="5" width="10.42578125" style="4" customWidth="1"/>
    <col min="6" max="6" width="18.140625" style="4" customWidth="1"/>
    <col min="7" max="7" width="16.28515625" style="5" customWidth="1"/>
    <col min="8" max="8" width="16.7109375" style="5" customWidth="1"/>
    <col min="9" max="9" width="33.140625" style="2" customWidth="1"/>
    <col min="10" max="10" width="10.42578125" style="4" customWidth="1"/>
    <col min="11" max="11" width="12.42578125" style="4" customWidth="1"/>
    <col min="12" max="12" width="36" style="12" customWidth="1"/>
    <col min="13" max="13" width="68.42578125" style="1" customWidth="1"/>
    <col min="14" max="16384" width="9.140625" style="4"/>
  </cols>
  <sheetData>
    <row r="1" spans="1:15" ht="21" customHeight="1">
      <c r="A1" s="111"/>
      <c r="B1" s="149"/>
      <c r="C1" s="453" t="s">
        <v>18</v>
      </c>
      <c r="D1" s="453"/>
      <c r="E1" s="111"/>
      <c r="F1" s="111"/>
      <c r="G1" s="150"/>
      <c r="H1" s="150"/>
      <c r="I1" s="112"/>
      <c r="J1" s="453" t="s">
        <v>19</v>
      </c>
      <c r="K1" s="453"/>
      <c r="L1" s="151"/>
      <c r="M1" s="149"/>
    </row>
    <row r="2" spans="1:15" ht="25.5">
      <c r="A2" s="67" t="s">
        <v>0</v>
      </c>
      <c r="B2" s="67" t="s">
        <v>20</v>
      </c>
      <c r="C2" s="67" t="s">
        <v>21</v>
      </c>
      <c r="D2" s="67" t="s">
        <v>22</v>
      </c>
      <c r="E2" s="67" t="s">
        <v>23</v>
      </c>
      <c r="F2" s="68" t="s">
        <v>24</v>
      </c>
      <c r="G2" s="68" t="s">
        <v>25</v>
      </c>
      <c r="H2" s="68" t="s">
        <v>26</v>
      </c>
      <c r="I2" s="67" t="s">
        <v>27</v>
      </c>
      <c r="J2" s="67" t="s">
        <v>28</v>
      </c>
      <c r="K2" s="67" t="s">
        <v>29</v>
      </c>
      <c r="L2" s="68" t="s">
        <v>75</v>
      </c>
      <c r="M2" s="67" t="s">
        <v>30</v>
      </c>
    </row>
    <row r="3" spans="1:15" s="13" customFormat="1" ht="55.9" customHeight="1">
      <c r="A3" s="152"/>
      <c r="B3" s="153" t="s">
        <v>852</v>
      </c>
      <c r="C3" s="154" t="s">
        <v>417</v>
      </c>
      <c r="D3" s="155" t="s">
        <v>418</v>
      </c>
      <c r="E3" s="31" t="s">
        <v>419</v>
      </c>
      <c r="F3" s="72">
        <v>450669766</v>
      </c>
      <c r="G3" s="72">
        <v>7191556722</v>
      </c>
      <c r="H3" s="454" t="s">
        <v>420</v>
      </c>
      <c r="I3" s="455" t="s">
        <v>421</v>
      </c>
      <c r="J3" s="457">
        <v>38</v>
      </c>
      <c r="K3" s="457">
        <v>0</v>
      </c>
      <c r="L3" s="451" t="s">
        <v>634</v>
      </c>
      <c r="M3" s="452" t="s">
        <v>422</v>
      </c>
      <c r="N3" s="13" t="s">
        <v>423</v>
      </c>
      <c r="O3" s="4"/>
    </row>
    <row r="4" spans="1:15" s="13" customFormat="1" ht="49.9" customHeight="1">
      <c r="A4" s="152">
        <v>1</v>
      </c>
      <c r="B4" s="157" t="s">
        <v>424</v>
      </c>
      <c r="C4" s="154" t="s">
        <v>417</v>
      </c>
      <c r="D4" s="155" t="s">
        <v>418</v>
      </c>
      <c r="E4" s="31" t="s">
        <v>419</v>
      </c>
      <c r="F4" s="31" t="s">
        <v>425</v>
      </c>
      <c r="G4" s="31" t="s">
        <v>426</v>
      </c>
      <c r="H4" s="454"/>
      <c r="I4" s="456"/>
      <c r="J4" s="457"/>
      <c r="K4" s="457"/>
      <c r="L4" s="451"/>
      <c r="M4" s="452"/>
      <c r="N4" s="13" t="s">
        <v>423</v>
      </c>
      <c r="O4" s="4"/>
    </row>
    <row r="5" spans="1:15" s="13" customFormat="1" ht="51" customHeight="1">
      <c r="A5" s="152">
        <v>2</v>
      </c>
      <c r="B5" s="157" t="s">
        <v>427</v>
      </c>
      <c r="C5" s="154" t="s">
        <v>417</v>
      </c>
      <c r="D5" s="155" t="s">
        <v>418</v>
      </c>
      <c r="E5" s="32" t="s">
        <v>175</v>
      </c>
      <c r="F5" s="31" t="s">
        <v>428</v>
      </c>
      <c r="G5" s="31" t="s">
        <v>429</v>
      </c>
      <c r="H5" s="158" t="s">
        <v>430</v>
      </c>
      <c r="I5" s="156" t="s">
        <v>431</v>
      </c>
      <c r="J5" s="72">
        <v>11</v>
      </c>
      <c r="K5" s="72">
        <v>0</v>
      </c>
      <c r="L5" s="165"/>
      <c r="M5" s="106" t="s">
        <v>432</v>
      </c>
      <c r="O5" s="4"/>
    </row>
    <row r="6" spans="1:15" s="13" customFormat="1" ht="102.6" customHeight="1">
      <c r="A6" s="152">
        <v>3</v>
      </c>
      <c r="B6" s="157" t="s">
        <v>433</v>
      </c>
      <c r="C6" s="31" t="s">
        <v>434</v>
      </c>
      <c r="D6" s="155" t="s">
        <v>418</v>
      </c>
      <c r="E6" s="32" t="s">
        <v>177</v>
      </c>
      <c r="F6" s="31" t="s">
        <v>435</v>
      </c>
      <c r="G6" s="31" t="s">
        <v>436</v>
      </c>
      <c r="H6" s="107" t="s">
        <v>437</v>
      </c>
      <c r="I6" s="207" t="s">
        <v>653</v>
      </c>
      <c r="J6" s="204">
        <v>14</v>
      </c>
      <c r="K6" s="208">
        <v>0</v>
      </c>
      <c r="L6" s="31" t="s">
        <v>654</v>
      </c>
      <c r="M6" s="209" t="s">
        <v>438</v>
      </c>
      <c r="O6" s="4"/>
    </row>
    <row r="7" spans="1:15" s="13" customFormat="1" ht="66.599999999999994" customHeight="1">
      <c r="A7" s="152">
        <v>4</v>
      </c>
      <c r="B7" s="157" t="s">
        <v>439</v>
      </c>
      <c r="C7" s="123" t="s">
        <v>440</v>
      </c>
      <c r="D7" s="155" t="s">
        <v>418</v>
      </c>
      <c r="E7" s="33" t="s">
        <v>178</v>
      </c>
      <c r="F7" s="159" t="s">
        <v>441</v>
      </c>
      <c r="G7" s="159" t="s">
        <v>442</v>
      </c>
      <c r="H7" s="107" t="s">
        <v>443</v>
      </c>
      <c r="I7" s="160" t="s">
        <v>444</v>
      </c>
      <c r="J7" s="224">
        <v>68</v>
      </c>
      <c r="K7" s="225">
        <v>49</v>
      </c>
      <c r="L7" s="122" t="s">
        <v>445</v>
      </c>
      <c r="M7" s="226" t="s">
        <v>446</v>
      </c>
    </row>
    <row r="8" spans="1:15" s="13" customFormat="1" ht="51" customHeight="1">
      <c r="A8" s="152">
        <v>5</v>
      </c>
      <c r="B8" s="157" t="s">
        <v>447</v>
      </c>
      <c r="C8" s="110" t="s">
        <v>448</v>
      </c>
      <c r="D8" s="155" t="s">
        <v>418</v>
      </c>
      <c r="E8" s="270">
        <v>8010</v>
      </c>
      <c r="F8" s="154" t="s">
        <v>449</v>
      </c>
      <c r="G8" s="154" t="s">
        <v>450</v>
      </c>
      <c r="H8" s="107" t="s">
        <v>451</v>
      </c>
      <c r="I8" s="161" t="s">
        <v>452</v>
      </c>
      <c r="J8" s="72">
        <v>19</v>
      </c>
      <c r="K8" s="229">
        <v>15</v>
      </c>
      <c r="L8" s="164"/>
      <c r="M8" s="226" t="s">
        <v>453</v>
      </c>
    </row>
    <row r="9" spans="1:15" s="13" customFormat="1" ht="66" customHeight="1">
      <c r="A9" s="152">
        <v>6</v>
      </c>
      <c r="B9" s="157" t="s">
        <v>454</v>
      </c>
      <c r="C9" s="162" t="s">
        <v>455</v>
      </c>
      <c r="D9" s="155" t="s">
        <v>418</v>
      </c>
      <c r="E9" s="32" t="s">
        <v>803</v>
      </c>
      <c r="F9" s="36" t="s">
        <v>456</v>
      </c>
      <c r="G9" s="36" t="s">
        <v>457</v>
      </c>
      <c r="H9" s="107" t="s">
        <v>458</v>
      </c>
      <c r="I9" s="163" t="s">
        <v>459</v>
      </c>
      <c r="J9" s="72">
        <v>33</v>
      </c>
      <c r="K9" s="229">
        <v>0</v>
      </c>
      <c r="L9" s="230"/>
      <c r="M9" s="226" t="s">
        <v>804</v>
      </c>
    </row>
    <row r="13" spans="1:15">
      <c r="B13" s="389" t="s">
        <v>834</v>
      </c>
    </row>
  </sheetData>
  <mergeCells count="8">
    <mergeCell ref="L3:L4"/>
    <mergeCell ref="M3:M4"/>
    <mergeCell ref="C1:D1"/>
    <mergeCell ref="J1:K1"/>
    <mergeCell ref="H3:H4"/>
    <mergeCell ref="I3:I4"/>
    <mergeCell ref="J3:J4"/>
    <mergeCell ref="K3:K4"/>
  </mergeCells>
  <phoneticPr fontId="33" type="noConversion"/>
  <hyperlinks>
    <hyperlink ref="I3" r:id="rId1"/>
    <hyperlink ref="I5" r:id="rId2"/>
    <hyperlink ref="I6" r:id="rId3"/>
    <hyperlink ref="I9" r:id="rId4"/>
    <hyperlink ref="I7" r:id="rId5"/>
    <hyperlink ref="I8" r:id="rId6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pageOrder="overThenDown" orientation="landscape" r:id="rId7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Q187"/>
  <sheetViews>
    <sheetView zoomScale="80" zoomScaleNormal="80" workbookViewId="0">
      <selection activeCell="C164" sqref="C164"/>
    </sheetView>
  </sheetViews>
  <sheetFormatPr defaultColWidth="9.140625" defaultRowHeight="14.25"/>
  <cols>
    <col min="1" max="1" width="6.42578125" style="2" customWidth="1"/>
    <col min="2" max="2" width="53.140625" style="2" customWidth="1"/>
    <col min="3" max="3" width="31.85546875" style="2" customWidth="1"/>
    <col min="4" max="4" width="19.28515625" style="2" customWidth="1"/>
    <col min="5" max="5" width="22.5703125" style="2" customWidth="1"/>
    <col min="6" max="6" width="10.140625" style="2" customWidth="1"/>
    <col min="7" max="7" width="11.28515625" style="2" customWidth="1"/>
    <col min="8" max="8" width="12.28515625" style="2" customWidth="1"/>
    <col min="9" max="9" width="19.42578125" style="2" customWidth="1"/>
    <col min="10" max="10" width="14.28515625" style="2" customWidth="1"/>
    <col min="11" max="11" width="19.85546875" style="2" customWidth="1"/>
    <col min="12" max="12" width="14.42578125" style="2" customWidth="1"/>
    <col min="13" max="13" width="15" style="2" customWidth="1"/>
    <col min="14" max="14" width="19" style="2" customWidth="1"/>
    <col min="15" max="15" width="15" style="2" customWidth="1"/>
    <col min="16" max="16" width="14.7109375" style="2" customWidth="1"/>
    <col min="17" max="17" width="14.140625" style="2" customWidth="1"/>
    <col min="18" max="18" width="12.140625" style="2" customWidth="1"/>
    <col min="19" max="19" width="18.28515625" style="2" customWidth="1"/>
    <col min="20" max="20" width="19.140625" style="2" customWidth="1"/>
    <col min="21" max="21" width="17.7109375" style="2" customWidth="1"/>
    <col min="22" max="22" width="18.140625" style="2" customWidth="1"/>
    <col min="23" max="23" width="19.140625" style="2" customWidth="1"/>
    <col min="24" max="24" width="19" style="2" customWidth="1"/>
    <col min="25" max="25" width="29" style="2" customWidth="1"/>
    <col min="26" max="26" width="17.28515625" style="2" customWidth="1"/>
    <col min="27" max="27" width="20.7109375" style="2" customWidth="1"/>
    <col min="28" max="28" width="17.42578125" style="2" customWidth="1"/>
    <col min="29" max="31" width="17.28515625" style="2" customWidth="1"/>
    <col min="32" max="32" width="24.5703125" style="2" customWidth="1"/>
    <col min="33" max="38" width="16.85546875" style="2" customWidth="1"/>
    <col min="39" max="42" width="20.42578125" style="2" customWidth="1"/>
    <col min="43" max="43" width="15.7109375" style="2" bestFit="1" customWidth="1"/>
    <col min="44" max="44" width="21.7109375" style="2" customWidth="1"/>
    <col min="45" max="46" width="31.85546875" style="2" customWidth="1"/>
    <col min="47" max="47" width="22" style="2" customWidth="1"/>
    <col min="48" max="48" width="20.28515625" style="2" customWidth="1"/>
    <col min="49" max="49" width="16" style="2" customWidth="1"/>
    <col min="50" max="50" width="20.140625" style="2" customWidth="1"/>
    <col min="51" max="51" width="21" style="2" customWidth="1"/>
    <col min="52" max="52" width="14.85546875" style="2" customWidth="1"/>
    <col min="53" max="53" width="24.28515625" style="2" customWidth="1"/>
    <col min="54" max="54" width="23.28515625" style="2" customWidth="1"/>
    <col min="55" max="55" width="15.28515625" style="2" customWidth="1"/>
    <col min="56" max="56" width="19.42578125" style="2" customWidth="1"/>
    <col min="57" max="57" width="21.5703125" style="2" customWidth="1"/>
    <col min="58" max="59" width="19.5703125" style="2" customWidth="1"/>
    <col min="60" max="64" width="15.140625" style="2" customWidth="1"/>
    <col min="65" max="67" width="23.42578125" style="2" customWidth="1"/>
    <col min="68" max="68" width="19.140625" style="2" customWidth="1"/>
    <col min="69" max="69" width="17.5703125" style="2" customWidth="1"/>
    <col min="70" max="70" width="22.28515625" style="2" customWidth="1"/>
    <col min="71" max="71" width="16.28515625" style="2" customWidth="1"/>
    <col min="72" max="72" width="16.5703125" style="2" customWidth="1"/>
    <col min="73" max="73" width="26.28515625" style="2" customWidth="1"/>
    <col min="74" max="16384" width="9.140625" style="2"/>
  </cols>
  <sheetData>
    <row r="2" spans="1:69" ht="26.45" customHeight="1">
      <c r="B2" s="371" t="s">
        <v>1</v>
      </c>
      <c r="C2" s="372" t="s">
        <v>80</v>
      </c>
    </row>
    <row r="3" spans="1:69" ht="33.6" customHeight="1">
      <c r="B3" s="373" t="s">
        <v>824</v>
      </c>
      <c r="C3" s="374">
        <f>SUM(E18:E58,E125:E126,E140:E142,E154,E162:E186)</f>
        <v>105194523.56</v>
      </c>
      <c r="D3" s="100"/>
      <c r="E3" s="119"/>
    </row>
    <row r="4" spans="1:69" ht="33" customHeight="1">
      <c r="B4" s="375" t="s">
        <v>130</v>
      </c>
      <c r="C4" s="374">
        <f>SUM(E60:E105,E128:E132,E144:E146)</f>
        <v>20247809.839999996</v>
      </c>
      <c r="D4" s="100"/>
      <c r="E4" s="120"/>
    </row>
    <row r="5" spans="1:69" ht="30.6" customHeight="1">
      <c r="B5" s="376" t="s">
        <v>79</v>
      </c>
      <c r="C5" s="374">
        <f>SUM(E106:E110,E147,E155)</f>
        <v>4633729.51</v>
      </c>
      <c r="D5" s="100"/>
      <c r="E5" s="100"/>
    </row>
    <row r="6" spans="1:69" ht="27" customHeight="1">
      <c r="B6" s="377" t="s">
        <v>17</v>
      </c>
      <c r="C6" s="378">
        <f>SUM(C3:C5)</f>
        <v>130076062.91000001</v>
      </c>
    </row>
    <row r="7" spans="1:69">
      <c r="B7" s="18"/>
      <c r="C7" s="18"/>
    </row>
    <row r="8" spans="1:69">
      <c r="B8" s="18" t="s">
        <v>81</v>
      </c>
      <c r="C8" s="18"/>
    </row>
    <row r="9" spans="1:69">
      <c r="B9" s="18" t="s">
        <v>82</v>
      </c>
      <c r="C9" s="18"/>
    </row>
    <row r="10" spans="1:69">
      <c r="B10" s="18" t="s">
        <v>83</v>
      </c>
      <c r="C10" s="18"/>
    </row>
    <row r="11" spans="1:69">
      <c r="B11" s="18"/>
      <c r="C11" s="18"/>
    </row>
    <row r="12" spans="1:69" ht="23.45" customHeight="1">
      <c r="A12" s="115"/>
      <c r="B12" s="115"/>
    </row>
    <row r="14" spans="1:69" ht="22.15" customHeight="1">
      <c r="A14" s="72">
        <v>1</v>
      </c>
      <c r="B14" s="86" t="s">
        <v>577</v>
      </c>
    </row>
    <row r="15" spans="1:69" ht="15" customHeight="1">
      <c r="A15" s="460" t="s">
        <v>0</v>
      </c>
      <c r="B15" s="458" t="s">
        <v>31</v>
      </c>
      <c r="C15" s="458" t="s">
        <v>14</v>
      </c>
      <c r="D15" s="460" t="s">
        <v>146</v>
      </c>
      <c r="E15" s="462" t="s">
        <v>76</v>
      </c>
      <c r="F15" s="463"/>
      <c r="G15" s="460" t="s">
        <v>624</v>
      </c>
      <c r="H15" s="460" t="s">
        <v>625</v>
      </c>
      <c r="I15" s="460" t="s">
        <v>34</v>
      </c>
      <c r="J15" s="460" t="s">
        <v>160</v>
      </c>
      <c r="K15" s="460" t="s">
        <v>163</v>
      </c>
      <c r="L15" s="466" t="s">
        <v>35</v>
      </c>
      <c r="M15" s="466"/>
      <c r="N15" s="466"/>
      <c r="O15" s="466"/>
      <c r="P15" s="467" t="s">
        <v>36</v>
      </c>
      <c r="Q15" s="468"/>
      <c r="R15" s="468"/>
      <c r="S15" s="469"/>
      <c r="T15" s="460" t="s">
        <v>37</v>
      </c>
      <c r="U15" s="460" t="s">
        <v>38</v>
      </c>
      <c r="V15" s="460" t="s">
        <v>131</v>
      </c>
      <c r="W15" s="460" t="s">
        <v>39</v>
      </c>
      <c r="X15" s="460" t="s">
        <v>40</v>
      </c>
      <c r="Y15" s="460" t="s">
        <v>41</v>
      </c>
      <c r="Z15" s="460" t="s">
        <v>42</v>
      </c>
      <c r="AA15" s="460" t="s">
        <v>93</v>
      </c>
      <c r="AB15" s="467" t="s">
        <v>132</v>
      </c>
      <c r="AC15" s="468"/>
      <c r="AD15" s="468"/>
      <c r="AE15" s="468"/>
      <c r="AF15" s="468"/>
      <c r="AG15" s="469"/>
      <c r="AH15" s="470" t="s">
        <v>133</v>
      </c>
      <c r="AI15" s="471"/>
      <c r="AJ15" s="471"/>
      <c r="AK15" s="471"/>
      <c r="AL15" s="472"/>
      <c r="AM15" s="470" t="s">
        <v>3</v>
      </c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2"/>
      <c r="BA15" s="470" t="s">
        <v>43</v>
      </c>
      <c r="BB15" s="471"/>
      <c r="BC15" s="471"/>
      <c r="BD15" s="471"/>
      <c r="BE15" s="471"/>
      <c r="BF15" s="471"/>
      <c r="BG15" s="471"/>
      <c r="BH15" s="471"/>
      <c r="BI15" s="471"/>
      <c r="BJ15" s="471"/>
      <c r="BK15" s="471"/>
      <c r="BL15" s="471"/>
      <c r="BM15" s="471"/>
      <c r="BN15" s="471"/>
      <c r="BO15" s="471"/>
      <c r="BP15" s="472"/>
      <c r="BQ15" s="460" t="s">
        <v>161</v>
      </c>
    </row>
    <row r="16" spans="1:69" ht="82.9" customHeight="1">
      <c r="A16" s="461"/>
      <c r="B16" s="459"/>
      <c r="C16" s="459"/>
      <c r="D16" s="461"/>
      <c r="E16" s="464"/>
      <c r="F16" s="465"/>
      <c r="G16" s="461"/>
      <c r="H16" s="461"/>
      <c r="I16" s="461"/>
      <c r="J16" s="461"/>
      <c r="K16" s="461"/>
      <c r="L16" s="96" t="s">
        <v>44</v>
      </c>
      <c r="M16" s="96" t="s">
        <v>45</v>
      </c>
      <c r="N16" s="96" t="s">
        <v>46</v>
      </c>
      <c r="O16" s="96" t="s">
        <v>47</v>
      </c>
      <c r="P16" s="96" t="s">
        <v>48</v>
      </c>
      <c r="Q16" s="96" t="s">
        <v>49</v>
      </c>
      <c r="R16" s="96" t="s">
        <v>50</v>
      </c>
      <c r="S16" s="96" t="s">
        <v>51</v>
      </c>
      <c r="T16" s="461"/>
      <c r="U16" s="461"/>
      <c r="V16" s="461"/>
      <c r="W16" s="461"/>
      <c r="X16" s="461"/>
      <c r="Y16" s="461"/>
      <c r="Z16" s="461"/>
      <c r="AA16" s="461"/>
      <c r="AB16" s="97" t="s">
        <v>15</v>
      </c>
      <c r="AC16" s="97" t="s">
        <v>94</v>
      </c>
      <c r="AD16" s="97" t="s">
        <v>95</v>
      </c>
      <c r="AE16" s="97" t="s">
        <v>52</v>
      </c>
      <c r="AF16" s="97" t="s">
        <v>53</v>
      </c>
      <c r="AG16" s="97" t="s">
        <v>54</v>
      </c>
      <c r="AH16" s="97" t="s">
        <v>55</v>
      </c>
      <c r="AI16" s="97" t="s">
        <v>96</v>
      </c>
      <c r="AJ16" s="97" t="s">
        <v>16</v>
      </c>
      <c r="AK16" s="97" t="s">
        <v>147</v>
      </c>
      <c r="AL16" s="97" t="s">
        <v>91</v>
      </c>
      <c r="AM16" s="96" t="s">
        <v>56</v>
      </c>
      <c r="AN16" s="96" t="s">
        <v>57</v>
      </c>
      <c r="AO16" s="96" t="s">
        <v>58</v>
      </c>
      <c r="AP16" s="96" t="s">
        <v>59</v>
      </c>
      <c r="AQ16" s="96" t="s">
        <v>60</v>
      </c>
      <c r="AR16" s="96" t="s">
        <v>148</v>
      </c>
      <c r="AS16" s="96" t="s">
        <v>149</v>
      </c>
      <c r="AT16" s="96" t="s">
        <v>150</v>
      </c>
      <c r="AU16" s="96" t="s">
        <v>7</v>
      </c>
      <c r="AV16" s="96" t="s">
        <v>8</v>
      </c>
      <c r="AW16" s="96" t="s">
        <v>9</v>
      </c>
      <c r="AX16" s="96" t="s">
        <v>61</v>
      </c>
      <c r="AY16" s="96" t="s">
        <v>10</v>
      </c>
      <c r="AZ16" s="96" t="s">
        <v>11</v>
      </c>
      <c r="BA16" s="96" t="s">
        <v>12</v>
      </c>
      <c r="BB16" s="96" t="s">
        <v>6</v>
      </c>
      <c r="BC16" s="96" t="s">
        <v>151</v>
      </c>
      <c r="BD16" s="96" t="s">
        <v>152</v>
      </c>
      <c r="BE16" s="96" t="s">
        <v>153</v>
      </c>
      <c r="BF16" s="96" t="s">
        <v>154</v>
      </c>
      <c r="BG16" s="96" t="s">
        <v>164</v>
      </c>
      <c r="BH16" s="96" t="s">
        <v>62</v>
      </c>
      <c r="BI16" s="96" t="s">
        <v>63</v>
      </c>
      <c r="BJ16" s="96" t="s">
        <v>64</v>
      </c>
      <c r="BK16" s="96" t="s">
        <v>155</v>
      </c>
      <c r="BL16" s="96" t="s">
        <v>65</v>
      </c>
      <c r="BM16" s="96" t="s">
        <v>156</v>
      </c>
      <c r="BN16" s="96" t="s">
        <v>66</v>
      </c>
      <c r="BO16" s="96" t="s">
        <v>67</v>
      </c>
      <c r="BP16" s="96" t="s">
        <v>11</v>
      </c>
      <c r="BQ16" s="461"/>
    </row>
    <row r="17" spans="1:69" ht="21" customHeight="1">
      <c r="A17" s="179" t="s">
        <v>141</v>
      </c>
      <c r="B17" s="180" t="s">
        <v>129</v>
      </c>
      <c r="C17" s="183"/>
      <c r="D17" s="183"/>
      <c r="E17" s="184"/>
      <c r="F17" s="185"/>
      <c r="G17" s="186"/>
      <c r="H17" s="186"/>
      <c r="I17" s="185"/>
      <c r="J17" s="185"/>
      <c r="K17" s="187"/>
      <c r="L17" s="188"/>
      <c r="M17" s="188"/>
      <c r="N17" s="185"/>
      <c r="O17" s="185"/>
      <c r="P17" s="188"/>
      <c r="Q17" s="188"/>
      <c r="R17" s="188"/>
      <c r="S17" s="188"/>
      <c r="T17" s="185"/>
      <c r="U17" s="188"/>
      <c r="V17" s="188"/>
      <c r="W17" s="185"/>
      <c r="X17" s="185"/>
      <c r="Y17" s="185"/>
      <c r="Z17" s="185"/>
      <c r="AA17" s="185"/>
      <c r="AB17" s="185"/>
      <c r="AC17" s="185"/>
      <c r="AD17" s="188"/>
      <c r="AE17" s="188"/>
      <c r="AF17" s="185"/>
      <c r="AG17" s="188"/>
      <c r="AH17" s="185"/>
      <c r="AI17" s="188"/>
      <c r="AJ17" s="188"/>
      <c r="AK17" s="188"/>
      <c r="AL17" s="189"/>
      <c r="AM17" s="187"/>
      <c r="AN17" s="187"/>
      <c r="AO17" s="187"/>
      <c r="AP17" s="187"/>
      <c r="AQ17" s="187"/>
      <c r="AR17" s="183"/>
      <c r="AS17" s="183"/>
      <c r="AT17" s="183"/>
      <c r="AU17" s="187"/>
      <c r="AV17" s="187"/>
      <c r="AW17" s="187"/>
      <c r="AX17" s="187"/>
      <c r="AY17" s="187"/>
      <c r="AZ17" s="183"/>
      <c r="BA17" s="187"/>
      <c r="BB17" s="187"/>
      <c r="BC17" s="183"/>
      <c r="BD17" s="183"/>
      <c r="BE17" s="183"/>
      <c r="BF17" s="183"/>
      <c r="BG17" s="183"/>
      <c r="BH17" s="187"/>
      <c r="BI17" s="187"/>
      <c r="BJ17" s="187"/>
      <c r="BK17" s="190"/>
      <c r="BL17" s="187"/>
      <c r="BM17" s="190"/>
      <c r="BN17" s="187"/>
      <c r="BO17" s="187"/>
      <c r="BP17" s="183"/>
      <c r="BQ17" s="191"/>
    </row>
    <row r="18" spans="1:69" ht="91.15" customHeight="1">
      <c r="A18" s="248">
        <v>1</v>
      </c>
      <c r="B18" s="381" t="s">
        <v>769</v>
      </c>
      <c r="C18" s="167" t="s">
        <v>734</v>
      </c>
      <c r="D18" s="193" t="s">
        <v>462</v>
      </c>
      <c r="E18" s="249">
        <v>2492478.9900000002</v>
      </c>
      <c r="F18" s="215" t="s">
        <v>140</v>
      </c>
      <c r="G18" s="79">
        <v>684.41</v>
      </c>
      <c r="H18" s="79"/>
      <c r="I18" s="80">
        <v>2022</v>
      </c>
      <c r="J18" s="80" t="s">
        <v>87</v>
      </c>
      <c r="K18" s="80" t="s">
        <v>84</v>
      </c>
      <c r="L18" s="78" t="s">
        <v>535</v>
      </c>
      <c r="M18" s="78" t="s">
        <v>89</v>
      </c>
      <c r="N18" s="80" t="s">
        <v>88</v>
      </c>
      <c r="O18" s="80" t="s">
        <v>88</v>
      </c>
      <c r="P18" s="78" t="s">
        <v>536</v>
      </c>
      <c r="Q18" s="78" t="s">
        <v>536</v>
      </c>
      <c r="R18" s="78" t="s">
        <v>537</v>
      </c>
      <c r="S18" s="78" t="s">
        <v>517</v>
      </c>
      <c r="T18" s="80" t="s">
        <v>87</v>
      </c>
      <c r="U18" s="78" t="s">
        <v>561</v>
      </c>
      <c r="V18" s="78" t="s">
        <v>562</v>
      </c>
      <c r="W18" s="80" t="s">
        <v>88</v>
      </c>
      <c r="X18" s="80" t="s">
        <v>87</v>
      </c>
      <c r="Y18" s="80" t="s">
        <v>88</v>
      </c>
      <c r="Z18" s="80" t="s">
        <v>87</v>
      </c>
      <c r="AA18" s="80" t="s">
        <v>87</v>
      </c>
      <c r="AB18" s="80" t="s">
        <v>87</v>
      </c>
      <c r="AC18" s="80"/>
      <c r="AD18" s="78"/>
      <c r="AE18" s="173"/>
      <c r="AF18" s="80" t="s">
        <v>88</v>
      </c>
      <c r="AG18" s="173"/>
      <c r="AH18" s="80" t="s">
        <v>88</v>
      </c>
      <c r="AI18" s="173"/>
      <c r="AJ18" s="173"/>
      <c r="AK18" s="173"/>
      <c r="AL18" s="177"/>
      <c r="AM18" s="80" t="s">
        <v>87</v>
      </c>
      <c r="AN18" s="80" t="s">
        <v>87</v>
      </c>
      <c r="AO18" s="80" t="s">
        <v>87</v>
      </c>
      <c r="AP18" s="80" t="s">
        <v>88</v>
      </c>
      <c r="AQ18" s="80" t="s">
        <v>88</v>
      </c>
      <c r="AR18" s="78" t="s">
        <v>88</v>
      </c>
      <c r="AS18" s="78" t="s">
        <v>88</v>
      </c>
      <c r="AT18" s="78" t="s">
        <v>88</v>
      </c>
      <c r="AU18" s="80" t="s">
        <v>88</v>
      </c>
      <c r="AV18" s="80" t="s">
        <v>88</v>
      </c>
      <c r="AW18" s="80" t="s">
        <v>90</v>
      </c>
      <c r="AX18" s="80" t="s">
        <v>88</v>
      </c>
      <c r="AY18" s="80" t="s">
        <v>87</v>
      </c>
      <c r="AZ18" s="78"/>
      <c r="BA18" s="80" t="s">
        <v>87</v>
      </c>
      <c r="BB18" s="80" t="s">
        <v>87</v>
      </c>
      <c r="BC18" s="78" t="s">
        <v>571</v>
      </c>
      <c r="BD18" s="78" t="s">
        <v>89</v>
      </c>
      <c r="BE18" s="78" t="s">
        <v>179</v>
      </c>
      <c r="BF18" s="78" t="s">
        <v>92</v>
      </c>
      <c r="BG18" s="253"/>
      <c r="BH18" s="80" t="s">
        <v>162</v>
      </c>
      <c r="BI18" s="80" t="s">
        <v>88</v>
      </c>
      <c r="BJ18" s="80" t="s">
        <v>575</v>
      </c>
      <c r="BK18" s="170" t="s">
        <v>88</v>
      </c>
      <c r="BL18" s="80" t="s">
        <v>87</v>
      </c>
      <c r="BM18" s="170" t="s">
        <v>87</v>
      </c>
      <c r="BN18" s="80" t="s">
        <v>87</v>
      </c>
      <c r="BO18" s="80" t="s">
        <v>88</v>
      </c>
      <c r="BP18" s="78"/>
      <c r="BQ18" s="253"/>
    </row>
    <row r="19" spans="1:69" ht="133.9" customHeight="1">
      <c r="A19" s="248">
        <v>2</v>
      </c>
      <c r="B19" s="381" t="s">
        <v>738</v>
      </c>
      <c r="C19" s="167" t="s">
        <v>735</v>
      </c>
      <c r="D19" s="193" t="s">
        <v>462</v>
      </c>
      <c r="E19" s="437">
        <f>3500*G19</f>
        <v>5870305</v>
      </c>
      <c r="F19" s="202" t="s">
        <v>508</v>
      </c>
      <c r="G19" s="79">
        <v>1677.23</v>
      </c>
      <c r="H19" s="79"/>
      <c r="I19" s="80">
        <v>2022</v>
      </c>
      <c r="J19" s="80" t="s">
        <v>87</v>
      </c>
      <c r="K19" s="80" t="s">
        <v>84</v>
      </c>
      <c r="L19" s="78" t="s">
        <v>535</v>
      </c>
      <c r="M19" s="78" t="s">
        <v>89</v>
      </c>
      <c r="N19" s="80" t="s">
        <v>88</v>
      </c>
      <c r="O19" s="80" t="s">
        <v>88</v>
      </c>
      <c r="P19" s="78" t="s">
        <v>536</v>
      </c>
      <c r="Q19" s="78" t="s">
        <v>536</v>
      </c>
      <c r="R19" s="78" t="s">
        <v>537</v>
      </c>
      <c r="S19" s="78" t="s">
        <v>517</v>
      </c>
      <c r="T19" s="80" t="s">
        <v>87</v>
      </c>
      <c r="U19" s="78" t="s">
        <v>561</v>
      </c>
      <c r="V19" s="78" t="s">
        <v>562</v>
      </c>
      <c r="W19" s="80" t="s">
        <v>88</v>
      </c>
      <c r="X19" s="80" t="s">
        <v>87</v>
      </c>
      <c r="Y19" s="80" t="s">
        <v>88</v>
      </c>
      <c r="Z19" s="80" t="s">
        <v>87</v>
      </c>
      <c r="AA19" s="80" t="s">
        <v>87</v>
      </c>
      <c r="AB19" s="80" t="s">
        <v>87</v>
      </c>
      <c r="AC19" s="80"/>
      <c r="AD19" s="78"/>
      <c r="AE19" s="173"/>
      <c r="AF19" s="80" t="s">
        <v>88</v>
      </c>
      <c r="AG19" s="173"/>
      <c r="AH19" s="80" t="s">
        <v>88</v>
      </c>
      <c r="AI19" s="173"/>
      <c r="AJ19" s="173"/>
      <c r="AK19" s="173"/>
      <c r="AL19" s="177"/>
      <c r="AM19" s="80" t="s">
        <v>87</v>
      </c>
      <c r="AN19" s="80" t="s">
        <v>87</v>
      </c>
      <c r="AO19" s="80" t="s">
        <v>87</v>
      </c>
      <c r="AP19" s="80" t="s">
        <v>88</v>
      </c>
      <c r="AQ19" s="80" t="s">
        <v>88</v>
      </c>
      <c r="AR19" s="78" t="s">
        <v>88</v>
      </c>
      <c r="AS19" s="78" t="s">
        <v>88</v>
      </c>
      <c r="AT19" s="78" t="s">
        <v>88</v>
      </c>
      <c r="AU19" s="80" t="s">
        <v>88</v>
      </c>
      <c r="AV19" s="80" t="s">
        <v>88</v>
      </c>
      <c r="AW19" s="80" t="s">
        <v>90</v>
      </c>
      <c r="AX19" s="80" t="s">
        <v>88</v>
      </c>
      <c r="AY19" s="80" t="s">
        <v>87</v>
      </c>
      <c r="AZ19" s="78"/>
      <c r="BA19" s="80" t="s">
        <v>87</v>
      </c>
      <c r="BB19" s="80" t="s">
        <v>87</v>
      </c>
      <c r="BC19" s="78" t="s">
        <v>571</v>
      </c>
      <c r="BD19" s="78" t="s">
        <v>89</v>
      </c>
      <c r="BE19" s="78" t="s">
        <v>179</v>
      </c>
      <c r="BF19" s="78" t="s">
        <v>92</v>
      </c>
      <c r="BG19" s="253"/>
      <c r="BH19" s="80" t="s">
        <v>162</v>
      </c>
      <c r="BI19" s="80" t="s">
        <v>88</v>
      </c>
      <c r="BJ19" s="80" t="s">
        <v>575</v>
      </c>
      <c r="BK19" s="170" t="s">
        <v>88</v>
      </c>
      <c r="BL19" s="80" t="s">
        <v>87</v>
      </c>
      <c r="BM19" s="170" t="s">
        <v>87</v>
      </c>
      <c r="BN19" s="80" t="s">
        <v>87</v>
      </c>
      <c r="BO19" s="80" t="s">
        <v>88</v>
      </c>
      <c r="BP19" s="78"/>
      <c r="BQ19" s="253"/>
    </row>
    <row r="20" spans="1:69" ht="48.6" customHeight="1">
      <c r="A20" s="248">
        <v>3</v>
      </c>
      <c r="B20" s="167" t="s">
        <v>836</v>
      </c>
      <c r="C20" s="167" t="s">
        <v>733</v>
      </c>
      <c r="D20" s="193" t="s">
        <v>462</v>
      </c>
      <c r="E20" s="437">
        <f>3500*G20</f>
        <v>1776285</v>
      </c>
      <c r="F20" s="202" t="s">
        <v>508</v>
      </c>
      <c r="G20" s="79">
        <v>507.51</v>
      </c>
      <c r="H20" s="79">
        <v>242</v>
      </c>
      <c r="I20" s="80">
        <v>1992</v>
      </c>
      <c r="J20" s="80" t="s">
        <v>87</v>
      </c>
      <c r="K20" s="80" t="s">
        <v>84</v>
      </c>
      <c r="L20" s="78" t="s">
        <v>92</v>
      </c>
      <c r="M20" s="78"/>
      <c r="N20" s="80"/>
      <c r="O20" s="80" t="s">
        <v>87</v>
      </c>
      <c r="P20" s="78" t="s">
        <v>511</v>
      </c>
      <c r="Q20" s="78" t="s">
        <v>532</v>
      </c>
      <c r="R20" s="78" t="s">
        <v>512</v>
      </c>
      <c r="S20" s="78" t="s">
        <v>514</v>
      </c>
      <c r="T20" s="80" t="s">
        <v>88</v>
      </c>
      <c r="U20" s="78" t="s">
        <v>538</v>
      </c>
      <c r="V20" s="78" t="s">
        <v>113</v>
      </c>
      <c r="W20" s="80" t="s">
        <v>88</v>
      </c>
      <c r="X20" s="80" t="s">
        <v>88</v>
      </c>
      <c r="Y20" s="80" t="s">
        <v>88</v>
      </c>
      <c r="Z20" s="80" t="s">
        <v>87</v>
      </c>
      <c r="AA20" s="80" t="s">
        <v>87</v>
      </c>
      <c r="AB20" s="80" t="s">
        <v>87</v>
      </c>
      <c r="AC20" s="80"/>
      <c r="AD20" s="78" t="s">
        <v>566</v>
      </c>
      <c r="AE20" s="173"/>
      <c r="AF20" s="80" t="s">
        <v>88</v>
      </c>
      <c r="AG20" s="173"/>
      <c r="AH20" s="80" t="s">
        <v>88</v>
      </c>
      <c r="AI20" s="173"/>
      <c r="AJ20" s="173"/>
      <c r="AK20" s="173"/>
      <c r="AL20" s="177"/>
      <c r="AM20" s="80" t="s">
        <v>88</v>
      </c>
      <c r="AN20" s="80" t="s">
        <v>87</v>
      </c>
      <c r="AO20" s="80" t="s">
        <v>88</v>
      </c>
      <c r="AP20" s="80" t="s">
        <v>88</v>
      </c>
      <c r="AQ20" s="80" t="s">
        <v>88</v>
      </c>
      <c r="AR20" s="78" t="s">
        <v>88</v>
      </c>
      <c r="AS20" s="78" t="s">
        <v>88</v>
      </c>
      <c r="AT20" s="78" t="s">
        <v>88</v>
      </c>
      <c r="AU20" s="80" t="s">
        <v>88</v>
      </c>
      <c r="AV20" s="80" t="s">
        <v>88</v>
      </c>
      <c r="AW20" s="80" t="s">
        <v>88</v>
      </c>
      <c r="AX20" s="80" t="s">
        <v>87</v>
      </c>
      <c r="AY20" s="80" t="s">
        <v>87</v>
      </c>
      <c r="AZ20" s="78"/>
      <c r="BA20" s="80" t="s">
        <v>87</v>
      </c>
      <c r="BB20" s="80" t="s">
        <v>87</v>
      </c>
      <c r="BC20" s="78" t="s">
        <v>86</v>
      </c>
      <c r="BD20" s="78" t="s">
        <v>89</v>
      </c>
      <c r="BE20" s="78" t="s">
        <v>89</v>
      </c>
      <c r="BF20" s="78" t="s">
        <v>86</v>
      </c>
      <c r="BG20" s="182"/>
      <c r="BH20" s="80" t="s">
        <v>88</v>
      </c>
      <c r="BI20" s="80" t="s">
        <v>88</v>
      </c>
      <c r="BJ20" s="80" t="s">
        <v>88</v>
      </c>
      <c r="BK20" s="170" t="s">
        <v>88</v>
      </c>
      <c r="BL20" s="80" t="s">
        <v>87</v>
      </c>
      <c r="BM20" s="170" t="s">
        <v>88</v>
      </c>
      <c r="BN20" s="80" t="s">
        <v>87</v>
      </c>
      <c r="BO20" s="80" t="s">
        <v>88</v>
      </c>
      <c r="BP20" s="78"/>
      <c r="BQ20" s="182"/>
    </row>
    <row r="21" spans="1:69" ht="72.599999999999994" customHeight="1">
      <c r="A21" s="248">
        <v>4</v>
      </c>
      <c r="B21" s="391" t="s">
        <v>848</v>
      </c>
      <c r="C21" s="391" t="s">
        <v>822</v>
      </c>
      <c r="D21" s="426" t="s">
        <v>462</v>
      </c>
      <c r="E21" s="350">
        <v>6244814.1399999997</v>
      </c>
      <c r="F21" s="247" t="s">
        <v>140</v>
      </c>
      <c r="G21" s="346">
        <v>2231.83</v>
      </c>
      <c r="H21" s="346"/>
      <c r="I21" s="347">
        <v>2023</v>
      </c>
      <c r="J21" s="347" t="s">
        <v>88</v>
      </c>
      <c r="K21" s="347" t="s">
        <v>84</v>
      </c>
      <c r="L21" s="351" t="s">
        <v>92</v>
      </c>
      <c r="M21" s="351" t="s">
        <v>89</v>
      </c>
      <c r="N21" s="347" t="s">
        <v>87</v>
      </c>
      <c r="O21" s="347" t="s">
        <v>88</v>
      </c>
      <c r="P21" s="351" t="s">
        <v>520</v>
      </c>
      <c r="Q21" s="351" t="s">
        <v>511</v>
      </c>
      <c r="R21" s="351" t="s">
        <v>845</v>
      </c>
      <c r="S21" s="351" t="s">
        <v>846</v>
      </c>
      <c r="T21" s="347" t="s">
        <v>87</v>
      </c>
      <c r="U21" s="351" t="s">
        <v>538</v>
      </c>
      <c r="V21" s="351" t="s">
        <v>560</v>
      </c>
      <c r="W21" s="347" t="s">
        <v>88</v>
      </c>
      <c r="X21" s="347" t="s">
        <v>87</v>
      </c>
      <c r="Y21" s="347" t="s">
        <v>88</v>
      </c>
      <c r="Z21" s="347" t="s">
        <v>87</v>
      </c>
      <c r="AA21" s="347" t="s">
        <v>87</v>
      </c>
      <c r="AB21" s="347" t="s">
        <v>87</v>
      </c>
      <c r="AC21" s="347"/>
      <c r="AD21" s="351"/>
      <c r="AE21" s="349"/>
      <c r="AF21" s="347" t="s">
        <v>88</v>
      </c>
      <c r="AG21" s="349"/>
      <c r="AH21" s="347" t="s">
        <v>88</v>
      </c>
      <c r="AI21" s="349"/>
      <c r="AJ21" s="349"/>
      <c r="AK21" s="349"/>
      <c r="AL21" s="352"/>
      <c r="AM21" s="347" t="s">
        <v>87</v>
      </c>
      <c r="AN21" s="347" t="s">
        <v>87</v>
      </c>
      <c r="AO21" s="347" t="s">
        <v>87</v>
      </c>
      <c r="AP21" s="347" t="s">
        <v>88</v>
      </c>
      <c r="AQ21" s="347" t="s">
        <v>88</v>
      </c>
      <c r="AR21" s="351" t="s">
        <v>88</v>
      </c>
      <c r="AS21" s="351" t="s">
        <v>88</v>
      </c>
      <c r="AT21" s="351" t="s">
        <v>88</v>
      </c>
      <c r="AU21" s="347" t="s">
        <v>87</v>
      </c>
      <c r="AV21" s="347"/>
      <c r="AW21" s="347" t="s">
        <v>570</v>
      </c>
      <c r="AX21" s="347" t="s">
        <v>87</v>
      </c>
      <c r="AY21" s="347" t="s">
        <v>87</v>
      </c>
      <c r="AZ21" s="351"/>
      <c r="BA21" s="347" t="s">
        <v>87</v>
      </c>
      <c r="BB21" s="347" t="s">
        <v>87</v>
      </c>
      <c r="BC21" s="351" t="s">
        <v>847</v>
      </c>
      <c r="BD21" s="351" t="s">
        <v>89</v>
      </c>
      <c r="BE21" s="351" t="s">
        <v>568</v>
      </c>
      <c r="BF21" s="351" t="s">
        <v>92</v>
      </c>
      <c r="BG21" s="414">
        <v>0</v>
      </c>
      <c r="BH21" s="347" t="s">
        <v>643</v>
      </c>
      <c r="BI21" s="347" t="s">
        <v>88</v>
      </c>
      <c r="BJ21" s="347" t="s">
        <v>88</v>
      </c>
      <c r="BK21" s="353" t="s">
        <v>88</v>
      </c>
      <c r="BL21" s="347" t="s">
        <v>87</v>
      </c>
      <c r="BM21" s="353" t="s">
        <v>88</v>
      </c>
      <c r="BN21" s="347" t="s">
        <v>87</v>
      </c>
      <c r="BO21" s="347" t="s">
        <v>88</v>
      </c>
      <c r="BP21" s="351"/>
      <c r="BQ21" s="414"/>
    </row>
    <row r="22" spans="1:69" ht="35.450000000000003" customHeight="1">
      <c r="A22" s="248">
        <v>5</v>
      </c>
      <c r="B22" s="167" t="s">
        <v>507</v>
      </c>
      <c r="C22" s="167" t="s">
        <v>731</v>
      </c>
      <c r="D22" s="194" t="s">
        <v>462</v>
      </c>
      <c r="E22" s="350">
        <v>1256500</v>
      </c>
      <c r="F22" s="31" t="s">
        <v>140</v>
      </c>
      <c r="G22" s="79">
        <v>357.6</v>
      </c>
      <c r="H22" s="79">
        <v>335.98</v>
      </c>
      <c r="I22" s="80">
        <v>2022</v>
      </c>
      <c r="J22" s="80" t="s">
        <v>87</v>
      </c>
      <c r="K22" s="80" t="s">
        <v>84</v>
      </c>
      <c r="L22" s="78" t="s">
        <v>92</v>
      </c>
      <c r="M22" s="78"/>
      <c r="N22" s="80" t="s">
        <v>87</v>
      </c>
      <c r="O22" s="80" t="s">
        <v>88</v>
      </c>
      <c r="P22" s="78" t="s">
        <v>533</v>
      </c>
      <c r="Q22" s="78" t="s">
        <v>511</v>
      </c>
      <c r="R22" s="78" t="s">
        <v>534</v>
      </c>
      <c r="S22" s="78" t="s">
        <v>521</v>
      </c>
      <c r="T22" s="80" t="s">
        <v>87</v>
      </c>
      <c r="U22" s="78" t="s">
        <v>538</v>
      </c>
      <c r="V22" s="78" t="s">
        <v>560</v>
      </c>
      <c r="W22" s="80" t="s">
        <v>88</v>
      </c>
      <c r="X22" s="80" t="s">
        <v>87</v>
      </c>
      <c r="Y22" s="80" t="s">
        <v>88</v>
      </c>
      <c r="Z22" s="80" t="s">
        <v>87</v>
      </c>
      <c r="AA22" s="80" t="s">
        <v>87</v>
      </c>
      <c r="AB22" s="80" t="s">
        <v>87</v>
      </c>
      <c r="AC22" s="80"/>
      <c r="AD22" s="78" t="s">
        <v>565</v>
      </c>
      <c r="AE22" s="173"/>
      <c r="AF22" s="80" t="s">
        <v>88</v>
      </c>
      <c r="AG22" s="173"/>
      <c r="AH22" s="80" t="s">
        <v>88</v>
      </c>
      <c r="AI22" s="173"/>
      <c r="AJ22" s="173"/>
      <c r="AK22" s="173"/>
      <c r="AL22" s="177"/>
      <c r="AM22" s="80" t="s">
        <v>574</v>
      </c>
      <c r="AN22" s="80" t="s">
        <v>88</v>
      </c>
      <c r="AO22" s="80" t="s">
        <v>87</v>
      </c>
      <c r="AP22" s="80" t="s">
        <v>575</v>
      </c>
      <c r="AQ22" s="80" t="s">
        <v>88</v>
      </c>
      <c r="AR22" s="78" t="s">
        <v>88</v>
      </c>
      <c r="AS22" s="78" t="s">
        <v>88</v>
      </c>
      <c r="AT22" s="78" t="s">
        <v>88</v>
      </c>
      <c r="AU22" s="80" t="s">
        <v>88</v>
      </c>
      <c r="AV22" s="80" t="s">
        <v>88</v>
      </c>
      <c r="AW22" s="80" t="s">
        <v>88</v>
      </c>
      <c r="AX22" s="80" t="s">
        <v>87</v>
      </c>
      <c r="AY22" s="80" t="s">
        <v>87</v>
      </c>
      <c r="AZ22" s="78"/>
      <c r="BA22" s="80" t="s">
        <v>87</v>
      </c>
      <c r="BB22" s="80" t="s">
        <v>87</v>
      </c>
      <c r="BC22" s="78" t="s">
        <v>85</v>
      </c>
      <c r="BD22" s="78"/>
      <c r="BE22" s="78"/>
      <c r="BF22" s="78" t="s">
        <v>86</v>
      </c>
      <c r="BG22" s="182"/>
      <c r="BH22" s="80" t="s">
        <v>88</v>
      </c>
      <c r="BI22" s="80" t="s">
        <v>88</v>
      </c>
      <c r="BJ22" s="80" t="s">
        <v>88</v>
      </c>
      <c r="BK22" s="170" t="s">
        <v>88</v>
      </c>
      <c r="BL22" s="80" t="s">
        <v>87</v>
      </c>
      <c r="BM22" s="170" t="s">
        <v>88</v>
      </c>
      <c r="BN22" s="80" t="s">
        <v>87</v>
      </c>
      <c r="BO22" s="80" t="s">
        <v>88</v>
      </c>
      <c r="BP22" s="78"/>
      <c r="BQ22" s="182"/>
    </row>
    <row r="23" spans="1:69" ht="60.6" customHeight="1">
      <c r="A23" s="248">
        <v>6</v>
      </c>
      <c r="B23" s="166" t="s">
        <v>732</v>
      </c>
      <c r="C23" s="166" t="s">
        <v>461</v>
      </c>
      <c r="D23" s="193" t="s">
        <v>462</v>
      </c>
      <c r="E23" s="437">
        <f>3500*G23</f>
        <v>739200</v>
      </c>
      <c r="F23" s="31" t="s">
        <v>508</v>
      </c>
      <c r="G23" s="79">
        <v>211.2</v>
      </c>
      <c r="H23" s="79"/>
      <c r="I23" s="80">
        <v>1988</v>
      </c>
      <c r="J23" s="80" t="s">
        <v>87</v>
      </c>
      <c r="K23" s="80" t="s">
        <v>84</v>
      </c>
      <c r="L23" s="78" t="s">
        <v>86</v>
      </c>
      <c r="M23" s="78" t="s">
        <v>89</v>
      </c>
      <c r="N23" s="80" t="s">
        <v>88</v>
      </c>
      <c r="O23" s="80" t="s">
        <v>88</v>
      </c>
      <c r="P23" s="78" t="s">
        <v>511</v>
      </c>
      <c r="Q23" s="78" t="s">
        <v>512</v>
      </c>
      <c r="R23" s="78" t="s">
        <v>513</v>
      </c>
      <c r="S23" s="78" t="s">
        <v>514</v>
      </c>
      <c r="T23" s="80" t="s">
        <v>88</v>
      </c>
      <c r="U23" s="78" t="s">
        <v>538</v>
      </c>
      <c r="V23" s="78" t="s">
        <v>113</v>
      </c>
      <c r="W23" s="80" t="s">
        <v>88</v>
      </c>
      <c r="X23" s="80" t="s">
        <v>88</v>
      </c>
      <c r="Y23" s="80" t="s">
        <v>88</v>
      </c>
      <c r="Z23" s="80" t="s">
        <v>87</v>
      </c>
      <c r="AA23" s="80" t="s">
        <v>87</v>
      </c>
      <c r="AB23" s="80" t="s">
        <v>87</v>
      </c>
      <c r="AC23" s="80"/>
      <c r="AD23" s="78" t="s">
        <v>563</v>
      </c>
      <c r="AE23" s="173"/>
      <c r="AF23" s="80" t="s">
        <v>88</v>
      </c>
      <c r="AG23" s="173"/>
      <c r="AH23" s="80" t="s">
        <v>88</v>
      </c>
      <c r="AI23" s="173"/>
      <c r="AJ23" s="173"/>
      <c r="AK23" s="173"/>
      <c r="AL23" s="177"/>
      <c r="AM23" s="80" t="s">
        <v>88</v>
      </c>
      <c r="AN23" s="80" t="s">
        <v>87</v>
      </c>
      <c r="AO23" s="80" t="s">
        <v>88</v>
      </c>
      <c r="AP23" s="80" t="s">
        <v>88</v>
      </c>
      <c r="AQ23" s="80" t="s">
        <v>88</v>
      </c>
      <c r="AR23" s="78" t="s">
        <v>88</v>
      </c>
      <c r="AS23" s="78" t="s">
        <v>88</v>
      </c>
      <c r="AT23" s="78" t="s">
        <v>88</v>
      </c>
      <c r="AU23" s="80" t="s">
        <v>88</v>
      </c>
      <c r="AV23" s="80" t="s">
        <v>88</v>
      </c>
      <c r="AW23" s="80" t="s">
        <v>88</v>
      </c>
      <c r="AX23" s="80" t="s">
        <v>88</v>
      </c>
      <c r="AY23" s="80" t="s">
        <v>87</v>
      </c>
      <c r="AZ23" s="78"/>
      <c r="BA23" s="80" t="s">
        <v>87</v>
      </c>
      <c r="BB23" s="80" t="s">
        <v>87</v>
      </c>
      <c r="BC23" s="78" t="s">
        <v>86</v>
      </c>
      <c r="BD23" s="78" t="s">
        <v>89</v>
      </c>
      <c r="BE23" s="78" t="s">
        <v>89</v>
      </c>
      <c r="BF23" s="78" t="s">
        <v>86</v>
      </c>
      <c r="BG23" s="182"/>
      <c r="BH23" s="80" t="s">
        <v>88</v>
      </c>
      <c r="BI23" s="80" t="s">
        <v>88</v>
      </c>
      <c r="BJ23" s="80" t="s">
        <v>88</v>
      </c>
      <c r="BK23" s="170" t="s">
        <v>88</v>
      </c>
      <c r="BL23" s="80" t="s">
        <v>87</v>
      </c>
      <c r="BM23" s="170" t="s">
        <v>88</v>
      </c>
      <c r="BN23" s="80" t="s">
        <v>87</v>
      </c>
      <c r="BO23" s="80" t="s">
        <v>88</v>
      </c>
      <c r="BP23" s="78"/>
      <c r="BQ23" s="182"/>
    </row>
    <row r="24" spans="1:69" ht="49.9" customHeight="1">
      <c r="A24" s="248">
        <v>7</v>
      </c>
      <c r="B24" s="167" t="s">
        <v>835</v>
      </c>
      <c r="C24" s="166" t="s">
        <v>463</v>
      </c>
      <c r="D24" s="193" t="s">
        <v>462</v>
      </c>
      <c r="E24" s="437">
        <f>3500*G24</f>
        <v>624855</v>
      </c>
      <c r="F24" s="31" t="s">
        <v>508</v>
      </c>
      <c r="G24" s="79">
        <v>178.53</v>
      </c>
      <c r="H24" s="79"/>
      <c r="I24" s="80">
        <v>1988</v>
      </c>
      <c r="J24" s="80" t="s">
        <v>87</v>
      </c>
      <c r="K24" s="80" t="s">
        <v>84</v>
      </c>
      <c r="L24" s="78" t="s">
        <v>86</v>
      </c>
      <c r="M24" s="78" t="s">
        <v>89</v>
      </c>
      <c r="N24" s="80" t="s">
        <v>88</v>
      </c>
      <c r="O24" s="80" t="s">
        <v>88</v>
      </c>
      <c r="P24" s="78" t="s">
        <v>515</v>
      </c>
      <c r="Q24" s="78" t="s">
        <v>516</v>
      </c>
      <c r="R24" s="78" t="s">
        <v>512</v>
      </c>
      <c r="S24" s="78" t="s">
        <v>517</v>
      </c>
      <c r="T24" s="80" t="s">
        <v>88</v>
      </c>
      <c r="U24" s="78" t="s">
        <v>538</v>
      </c>
      <c r="V24" s="78" t="s">
        <v>113</v>
      </c>
      <c r="W24" s="80" t="s">
        <v>88</v>
      </c>
      <c r="X24" s="80" t="s">
        <v>88</v>
      </c>
      <c r="Y24" s="80" t="s">
        <v>88</v>
      </c>
      <c r="Z24" s="80" t="s">
        <v>87</v>
      </c>
      <c r="AA24" s="80" t="s">
        <v>87</v>
      </c>
      <c r="AB24" s="80" t="s">
        <v>87</v>
      </c>
      <c r="AC24" s="80"/>
      <c r="AD24" s="78"/>
      <c r="AE24" s="173"/>
      <c r="AF24" s="80" t="s">
        <v>88</v>
      </c>
      <c r="AG24" s="173"/>
      <c r="AH24" s="80" t="s">
        <v>88</v>
      </c>
      <c r="AI24" s="173"/>
      <c r="AJ24" s="173"/>
      <c r="AK24" s="173"/>
      <c r="AL24" s="177"/>
      <c r="AM24" s="80" t="s">
        <v>88</v>
      </c>
      <c r="AN24" s="80" t="s">
        <v>87</v>
      </c>
      <c r="AO24" s="80" t="s">
        <v>88</v>
      </c>
      <c r="AP24" s="80" t="s">
        <v>88</v>
      </c>
      <c r="AQ24" s="80" t="s">
        <v>88</v>
      </c>
      <c r="AR24" s="78" t="s">
        <v>88</v>
      </c>
      <c r="AS24" s="78" t="s">
        <v>88</v>
      </c>
      <c r="AT24" s="78" t="s">
        <v>88</v>
      </c>
      <c r="AU24" s="80" t="s">
        <v>88</v>
      </c>
      <c r="AV24" s="80" t="s">
        <v>88</v>
      </c>
      <c r="AW24" s="80" t="s">
        <v>88</v>
      </c>
      <c r="AX24" s="80" t="s">
        <v>88</v>
      </c>
      <c r="AY24" s="80" t="s">
        <v>87</v>
      </c>
      <c r="AZ24" s="78"/>
      <c r="BA24" s="80" t="s">
        <v>87</v>
      </c>
      <c r="BB24" s="80" t="s">
        <v>87</v>
      </c>
      <c r="BC24" s="78" t="s">
        <v>86</v>
      </c>
      <c r="BD24" s="78" t="s">
        <v>89</v>
      </c>
      <c r="BE24" s="78" t="s">
        <v>89</v>
      </c>
      <c r="BF24" s="78" t="s">
        <v>89</v>
      </c>
      <c r="BG24" s="182"/>
      <c r="BH24" s="80" t="s">
        <v>88</v>
      </c>
      <c r="BI24" s="80" t="s">
        <v>88</v>
      </c>
      <c r="BJ24" s="80" t="s">
        <v>88</v>
      </c>
      <c r="BK24" s="170" t="s">
        <v>88</v>
      </c>
      <c r="BL24" s="80" t="s">
        <v>87</v>
      </c>
      <c r="BM24" s="170" t="s">
        <v>88</v>
      </c>
      <c r="BN24" s="80" t="s">
        <v>87</v>
      </c>
      <c r="BO24" s="80" t="s">
        <v>88</v>
      </c>
      <c r="BP24" s="78"/>
      <c r="BQ24" s="182"/>
    </row>
    <row r="25" spans="1:69" ht="50.45" customHeight="1">
      <c r="A25" s="248">
        <v>8</v>
      </c>
      <c r="B25" s="166" t="s">
        <v>460</v>
      </c>
      <c r="C25" s="166" t="s">
        <v>464</v>
      </c>
      <c r="D25" s="193" t="s">
        <v>462</v>
      </c>
      <c r="E25" s="437">
        <f>3500*G25</f>
        <v>481985</v>
      </c>
      <c r="F25" s="31" t="s">
        <v>508</v>
      </c>
      <c r="G25" s="79">
        <v>137.71</v>
      </c>
      <c r="H25" s="79"/>
      <c r="I25" s="80">
        <v>1963</v>
      </c>
      <c r="J25" s="80" t="s">
        <v>87</v>
      </c>
      <c r="K25" s="80" t="s">
        <v>84</v>
      </c>
      <c r="L25" s="78" t="s">
        <v>86</v>
      </c>
      <c r="M25" s="78" t="s">
        <v>89</v>
      </c>
      <c r="N25" s="80" t="s">
        <v>88</v>
      </c>
      <c r="O25" s="80" t="s">
        <v>88</v>
      </c>
      <c r="P25" s="78" t="s">
        <v>515</v>
      </c>
      <c r="Q25" s="78" t="s">
        <v>516</v>
      </c>
      <c r="R25" s="78" t="s">
        <v>512</v>
      </c>
      <c r="S25" s="78" t="s">
        <v>518</v>
      </c>
      <c r="T25" s="80" t="s">
        <v>88</v>
      </c>
      <c r="U25" s="78" t="s">
        <v>539</v>
      </c>
      <c r="V25" s="175" t="s">
        <v>540</v>
      </c>
      <c r="W25" s="80" t="s">
        <v>88</v>
      </c>
      <c r="X25" s="80" t="s">
        <v>87</v>
      </c>
      <c r="Y25" s="80" t="s">
        <v>88</v>
      </c>
      <c r="Z25" s="80" t="s">
        <v>87</v>
      </c>
      <c r="AA25" s="80" t="s">
        <v>87</v>
      </c>
      <c r="AB25" s="80" t="s">
        <v>87</v>
      </c>
      <c r="AC25" s="80"/>
      <c r="AD25" s="78" t="s">
        <v>563</v>
      </c>
      <c r="AE25" s="173"/>
      <c r="AF25" s="80" t="s">
        <v>88</v>
      </c>
      <c r="AG25" s="173"/>
      <c r="AH25" s="80" t="s">
        <v>88</v>
      </c>
      <c r="AI25" s="173"/>
      <c r="AJ25" s="173"/>
      <c r="AK25" s="173"/>
      <c r="AL25" s="177"/>
      <c r="AM25" s="80" t="s">
        <v>87</v>
      </c>
      <c r="AN25" s="80" t="s">
        <v>87</v>
      </c>
      <c r="AO25" s="80" t="s">
        <v>88</v>
      </c>
      <c r="AP25" s="80" t="s">
        <v>88</v>
      </c>
      <c r="AQ25" s="80" t="s">
        <v>88</v>
      </c>
      <c r="AR25" s="78" t="s">
        <v>88</v>
      </c>
      <c r="AS25" s="78" t="s">
        <v>88</v>
      </c>
      <c r="AT25" s="78" t="s">
        <v>88</v>
      </c>
      <c r="AU25" s="80" t="s">
        <v>88</v>
      </c>
      <c r="AV25" s="80" t="s">
        <v>88</v>
      </c>
      <c r="AW25" s="80" t="s">
        <v>88</v>
      </c>
      <c r="AX25" s="80" t="s">
        <v>87</v>
      </c>
      <c r="AY25" s="80" t="s">
        <v>87</v>
      </c>
      <c r="AZ25" s="78"/>
      <c r="BA25" s="80" t="s">
        <v>87</v>
      </c>
      <c r="BB25" s="80" t="s">
        <v>87</v>
      </c>
      <c r="BC25" s="78" t="s">
        <v>86</v>
      </c>
      <c r="BD25" s="78" t="s">
        <v>89</v>
      </c>
      <c r="BE25" s="78" t="s">
        <v>89</v>
      </c>
      <c r="BF25" s="78" t="s">
        <v>86</v>
      </c>
      <c r="BG25" s="182"/>
      <c r="BH25" s="80" t="s">
        <v>88</v>
      </c>
      <c r="BI25" s="80" t="s">
        <v>88</v>
      </c>
      <c r="BJ25" s="80" t="s">
        <v>88</v>
      </c>
      <c r="BK25" s="170" t="s">
        <v>88</v>
      </c>
      <c r="BL25" s="80" t="s">
        <v>87</v>
      </c>
      <c r="BM25" s="170" t="s">
        <v>88</v>
      </c>
      <c r="BN25" s="80" t="s">
        <v>87</v>
      </c>
      <c r="BO25" s="80" t="s">
        <v>88</v>
      </c>
      <c r="BP25" s="78"/>
      <c r="BQ25" s="182"/>
    </row>
    <row r="26" spans="1:69" ht="33.75">
      <c r="A26" s="248">
        <v>9</v>
      </c>
      <c r="B26" s="166" t="s">
        <v>460</v>
      </c>
      <c r="C26" s="166" t="s">
        <v>465</v>
      </c>
      <c r="D26" s="193" t="s">
        <v>462</v>
      </c>
      <c r="E26" s="437">
        <f>3500*G26</f>
        <v>630000</v>
      </c>
      <c r="F26" s="31" t="s">
        <v>508</v>
      </c>
      <c r="G26" s="79">
        <v>180</v>
      </c>
      <c r="H26" s="79"/>
      <c r="I26" s="80">
        <v>1978</v>
      </c>
      <c r="J26" s="80" t="s">
        <v>87</v>
      </c>
      <c r="K26" s="80" t="s">
        <v>84</v>
      </c>
      <c r="L26" s="78" t="s">
        <v>86</v>
      </c>
      <c r="M26" s="78" t="s">
        <v>89</v>
      </c>
      <c r="N26" s="80" t="s">
        <v>88</v>
      </c>
      <c r="O26" s="80" t="s">
        <v>88</v>
      </c>
      <c r="P26" s="78" t="s">
        <v>519</v>
      </c>
      <c r="Q26" s="78" t="s">
        <v>516</v>
      </c>
      <c r="R26" s="78" t="s">
        <v>512</v>
      </c>
      <c r="S26" s="78" t="s">
        <v>514</v>
      </c>
      <c r="T26" s="80" t="s">
        <v>88</v>
      </c>
      <c r="U26" s="78" t="s">
        <v>539</v>
      </c>
      <c r="V26" s="175" t="s">
        <v>541</v>
      </c>
      <c r="W26" s="80" t="s">
        <v>88</v>
      </c>
      <c r="X26" s="80" t="s">
        <v>87</v>
      </c>
      <c r="Y26" s="80" t="s">
        <v>88</v>
      </c>
      <c r="Z26" s="80" t="s">
        <v>87</v>
      </c>
      <c r="AA26" s="80" t="s">
        <v>87</v>
      </c>
      <c r="AB26" s="80" t="s">
        <v>87</v>
      </c>
      <c r="AC26" s="80"/>
      <c r="AD26" s="78" t="s">
        <v>563</v>
      </c>
      <c r="AE26" s="173"/>
      <c r="AF26" s="80" t="s">
        <v>88</v>
      </c>
      <c r="AG26" s="173"/>
      <c r="AH26" s="80" t="s">
        <v>88</v>
      </c>
      <c r="AI26" s="173"/>
      <c r="AJ26" s="173"/>
      <c r="AK26" s="173"/>
      <c r="AL26" s="177"/>
      <c r="AM26" s="80" t="s">
        <v>87</v>
      </c>
      <c r="AN26" s="80" t="s">
        <v>87</v>
      </c>
      <c r="AO26" s="80" t="s">
        <v>88</v>
      </c>
      <c r="AP26" s="80" t="s">
        <v>88</v>
      </c>
      <c r="AQ26" s="80" t="s">
        <v>88</v>
      </c>
      <c r="AR26" s="78" t="s">
        <v>88</v>
      </c>
      <c r="AS26" s="78" t="s">
        <v>88</v>
      </c>
      <c r="AT26" s="78" t="s">
        <v>88</v>
      </c>
      <c r="AU26" s="80" t="s">
        <v>88</v>
      </c>
      <c r="AV26" s="80" t="s">
        <v>88</v>
      </c>
      <c r="AW26" s="80" t="s">
        <v>88</v>
      </c>
      <c r="AX26" s="80" t="s">
        <v>87</v>
      </c>
      <c r="AY26" s="80" t="s">
        <v>87</v>
      </c>
      <c r="AZ26" s="78"/>
      <c r="BA26" s="80" t="s">
        <v>87</v>
      </c>
      <c r="BB26" s="80" t="s">
        <v>87</v>
      </c>
      <c r="BC26" s="78" t="s">
        <v>86</v>
      </c>
      <c r="BD26" s="78" t="s">
        <v>89</v>
      </c>
      <c r="BE26" s="78" t="s">
        <v>89</v>
      </c>
      <c r="BF26" s="78" t="s">
        <v>86</v>
      </c>
      <c r="BG26" s="182"/>
      <c r="BH26" s="80" t="s">
        <v>88</v>
      </c>
      <c r="BI26" s="80" t="s">
        <v>88</v>
      </c>
      <c r="BJ26" s="80" t="s">
        <v>88</v>
      </c>
      <c r="BK26" s="170" t="s">
        <v>576</v>
      </c>
      <c r="BL26" s="80" t="s">
        <v>87</v>
      </c>
      <c r="BM26" s="170" t="s">
        <v>88</v>
      </c>
      <c r="BN26" s="80" t="s">
        <v>87</v>
      </c>
      <c r="BO26" s="80" t="s">
        <v>88</v>
      </c>
      <c r="BP26" s="78"/>
      <c r="BQ26" s="182"/>
    </row>
    <row r="27" spans="1:69" ht="41.45" customHeight="1">
      <c r="A27" s="248">
        <v>10</v>
      </c>
      <c r="B27" s="166" t="s">
        <v>460</v>
      </c>
      <c r="C27" s="166" t="s">
        <v>466</v>
      </c>
      <c r="D27" s="193" t="s">
        <v>462</v>
      </c>
      <c r="E27" s="437">
        <f>3500*G27</f>
        <v>589365</v>
      </c>
      <c r="F27" s="31" t="s">
        <v>508</v>
      </c>
      <c r="G27" s="79">
        <v>168.39</v>
      </c>
      <c r="H27" s="79"/>
      <c r="I27" s="80">
        <v>1990</v>
      </c>
      <c r="J27" s="80" t="s">
        <v>87</v>
      </c>
      <c r="K27" s="80" t="s">
        <v>84</v>
      </c>
      <c r="L27" s="78" t="s">
        <v>86</v>
      </c>
      <c r="M27" s="78" t="s">
        <v>89</v>
      </c>
      <c r="N27" s="80" t="s">
        <v>88</v>
      </c>
      <c r="O27" s="80" t="s">
        <v>88</v>
      </c>
      <c r="P27" s="78" t="s">
        <v>511</v>
      </c>
      <c r="Q27" s="78" t="s">
        <v>516</v>
      </c>
      <c r="R27" s="78" t="s">
        <v>512</v>
      </c>
      <c r="S27" s="78" t="s">
        <v>514</v>
      </c>
      <c r="T27" s="80" t="s">
        <v>88</v>
      </c>
      <c r="U27" s="78" t="s">
        <v>539</v>
      </c>
      <c r="V27" s="175" t="s">
        <v>113</v>
      </c>
      <c r="W27" s="80" t="s">
        <v>88</v>
      </c>
      <c r="X27" s="80" t="s">
        <v>87</v>
      </c>
      <c r="Y27" s="80" t="s">
        <v>88</v>
      </c>
      <c r="Z27" s="80" t="s">
        <v>87</v>
      </c>
      <c r="AA27" s="80" t="s">
        <v>87</v>
      </c>
      <c r="AB27" s="80" t="s">
        <v>87</v>
      </c>
      <c r="AC27" s="80"/>
      <c r="AD27" s="78" t="s">
        <v>563</v>
      </c>
      <c r="AE27" s="173"/>
      <c r="AF27" s="80" t="s">
        <v>88</v>
      </c>
      <c r="AG27" s="173"/>
      <c r="AH27" s="80" t="s">
        <v>88</v>
      </c>
      <c r="AI27" s="173"/>
      <c r="AJ27" s="173"/>
      <c r="AK27" s="173"/>
      <c r="AL27" s="177"/>
      <c r="AM27" s="80" t="s">
        <v>87</v>
      </c>
      <c r="AN27" s="80" t="s">
        <v>87</v>
      </c>
      <c r="AO27" s="80" t="s">
        <v>88</v>
      </c>
      <c r="AP27" s="80" t="s">
        <v>88</v>
      </c>
      <c r="AQ27" s="80" t="s">
        <v>88</v>
      </c>
      <c r="AR27" s="78" t="s">
        <v>88</v>
      </c>
      <c r="AS27" s="78" t="s">
        <v>88</v>
      </c>
      <c r="AT27" s="78" t="s">
        <v>88</v>
      </c>
      <c r="AU27" s="80" t="s">
        <v>88</v>
      </c>
      <c r="AV27" s="80" t="s">
        <v>88</v>
      </c>
      <c r="AW27" s="80" t="s">
        <v>88</v>
      </c>
      <c r="AX27" s="80" t="s">
        <v>87</v>
      </c>
      <c r="AY27" s="80" t="s">
        <v>87</v>
      </c>
      <c r="AZ27" s="78"/>
      <c r="BA27" s="80" t="s">
        <v>87</v>
      </c>
      <c r="BB27" s="80" t="s">
        <v>87</v>
      </c>
      <c r="BC27" s="78" t="s">
        <v>86</v>
      </c>
      <c r="BD27" s="78" t="s">
        <v>89</v>
      </c>
      <c r="BE27" s="78" t="s">
        <v>89</v>
      </c>
      <c r="BF27" s="78" t="s">
        <v>86</v>
      </c>
      <c r="BG27" s="182"/>
      <c r="BH27" s="80" t="s">
        <v>88</v>
      </c>
      <c r="BI27" s="80" t="s">
        <v>88</v>
      </c>
      <c r="BJ27" s="80" t="s">
        <v>88</v>
      </c>
      <c r="BK27" s="170" t="s">
        <v>88</v>
      </c>
      <c r="BL27" s="80" t="s">
        <v>87</v>
      </c>
      <c r="BM27" s="170" t="s">
        <v>88</v>
      </c>
      <c r="BN27" s="80" t="s">
        <v>87</v>
      </c>
      <c r="BO27" s="80" t="s">
        <v>88</v>
      </c>
      <c r="BP27" s="78"/>
      <c r="BQ27" s="182"/>
    </row>
    <row r="28" spans="1:69" ht="174" customHeight="1">
      <c r="A28" s="248">
        <v>11</v>
      </c>
      <c r="B28" s="167" t="s">
        <v>823</v>
      </c>
      <c r="C28" s="167" t="s">
        <v>768</v>
      </c>
      <c r="D28" s="194" t="s">
        <v>462</v>
      </c>
      <c r="E28" s="350">
        <v>4586170.09</v>
      </c>
      <c r="F28" s="31" t="s">
        <v>140</v>
      </c>
      <c r="G28" s="169">
        <v>529</v>
      </c>
      <c r="H28" s="169"/>
      <c r="I28" s="170">
        <v>1965</v>
      </c>
      <c r="J28" s="80" t="s">
        <v>87</v>
      </c>
      <c r="K28" s="170" t="s">
        <v>84</v>
      </c>
      <c r="L28" s="168" t="s">
        <v>86</v>
      </c>
      <c r="M28" s="168" t="s">
        <v>86</v>
      </c>
      <c r="N28" s="170" t="s">
        <v>88</v>
      </c>
      <c r="O28" s="170" t="s">
        <v>87</v>
      </c>
      <c r="P28" s="168" t="s">
        <v>520</v>
      </c>
      <c r="Q28" s="168" t="s">
        <v>511</v>
      </c>
      <c r="R28" s="168" t="s">
        <v>512</v>
      </c>
      <c r="S28" s="168" t="s">
        <v>521</v>
      </c>
      <c r="T28" s="170" t="s">
        <v>88</v>
      </c>
      <c r="U28" s="168" t="s">
        <v>542</v>
      </c>
      <c r="V28" s="192" t="s">
        <v>543</v>
      </c>
      <c r="W28" s="170" t="s">
        <v>88</v>
      </c>
      <c r="X28" s="170" t="s">
        <v>87</v>
      </c>
      <c r="Y28" s="170" t="s">
        <v>88</v>
      </c>
      <c r="Z28" s="170" t="s">
        <v>87</v>
      </c>
      <c r="AA28" s="170" t="s">
        <v>87</v>
      </c>
      <c r="AB28" s="170" t="s">
        <v>87</v>
      </c>
      <c r="AC28" s="170"/>
      <c r="AD28" s="168"/>
      <c r="AE28" s="174"/>
      <c r="AF28" s="170" t="s">
        <v>88</v>
      </c>
      <c r="AG28" s="174"/>
      <c r="AH28" s="170" t="s">
        <v>88</v>
      </c>
      <c r="AI28" s="174"/>
      <c r="AJ28" s="174"/>
      <c r="AK28" s="174"/>
      <c r="AL28" s="178"/>
      <c r="AM28" s="170" t="s">
        <v>87</v>
      </c>
      <c r="AN28" s="170" t="s">
        <v>87</v>
      </c>
      <c r="AO28" s="170" t="s">
        <v>88</v>
      </c>
      <c r="AP28" s="170" t="s">
        <v>88</v>
      </c>
      <c r="AQ28" s="170" t="s">
        <v>88</v>
      </c>
      <c r="AR28" s="168" t="s">
        <v>88</v>
      </c>
      <c r="AS28" s="168" t="s">
        <v>88</v>
      </c>
      <c r="AT28" s="168" t="s">
        <v>88</v>
      </c>
      <c r="AU28" s="170" t="s">
        <v>88</v>
      </c>
      <c r="AV28" s="170" t="s">
        <v>88</v>
      </c>
      <c r="AW28" s="170" t="s">
        <v>88</v>
      </c>
      <c r="AX28" s="170" t="s">
        <v>87</v>
      </c>
      <c r="AY28" s="170" t="s">
        <v>87</v>
      </c>
      <c r="AZ28" s="168"/>
      <c r="BA28" s="170" t="s">
        <v>87</v>
      </c>
      <c r="BB28" s="170" t="s">
        <v>87</v>
      </c>
      <c r="BC28" s="168" t="s">
        <v>86</v>
      </c>
      <c r="BD28" s="168" t="s">
        <v>89</v>
      </c>
      <c r="BE28" s="168" t="s">
        <v>89</v>
      </c>
      <c r="BF28" s="168" t="s">
        <v>86</v>
      </c>
      <c r="BG28" s="182"/>
      <c r="BH28" s="170" t="s">
        <v>88</v>
      </c>
      <c r="BI28" s="170" t="s">
        <v>88</v>
      </c>
      <c r="BJ28" s="170" t="s">
        <v>88</v>
      </c>
      <c r="BK28" s="170" t="s">
        <v>88</v>
      </c>
      <c r="BL28" s="170" t="s">
        <v>87</v>
      </c>
      <c r="BM28" s="170" t="s">
        <v>88</v>
      </c>
      <c r="BN28" s="170" t="s">
        <v>87</v>
      </c>
      <c r="BO28" s="170" t="s">
        <v>88</v>
      </c>
      <c r="BP28" s="168"/>
      <c r="BQ28" s="182"/>
    </row>
    <row r="29" spans="1:69" ht="30.6" customHeight="1">
      <c r="A29" s="248">
        <v>12</v>
      </c>
      <c r="B29" s="166" t="s">
        <v>467</v>
      </c>
      <c r="C29" s="166" t="s">
        <v>468</v>
      </c>
      <c r="D29" s="193" t="s">
        <v>469</v>
      </c>
      <c r="E29" s="437">
        <f>1500*G29</f>
        <v>120000</v>
      </c>
      <c r="F29" s="31" t="s">
        <v>508</v>
      </c>
      <c r="G29" s="79">
        <v>80</v>
      </c>
      <c r="H29" s="79"/>
      <c r="I29" s="80">
        <v>1965</v>
      </c>
      <c r="J29" s="80" t="s">
        <v>87</v>
      </c>
      <c r="K29" s="80" t="s">
        <v>84</v>
      </c>
      <c r="L29" s="78" t="s">
        <v>86</v>
      </c>
      <c r="M29" s="78" t="s">
        <v>89</v>
      </c>
      <c r="N29" s="80" t="s">
        <v>88</v>
      </c>
      <c r="O29" s="80" t="s">
        <v>88</v>
      </c>
      <c r="P29" s="78" t="s">
        <v>520</v>
      </c>
      <c r="Q29" s="78" t="s">
        <v>511</v>
      </c>
      <c r="R29" s="78" t="s">
        <v>511</v>
      </c>
      <c r="S29" s="78" t="s">
        <v>522</v>
      </c>
      <c r="T29" s="80" t="s">
        <v>88</v>
      </c>
      <c r="U29" s="78" t="s">
        <v>113</v>
      </c>
      <c r="V29" s="78" t="s">
        <v>113</v>
      </c>
      <c r="W29" s="80" t="s">
        <v>88</v>
      </c>
      <c r="X29" s="80" t="s">
        <v>88</v>
      </c>
      <c r="Y29" s="80" t="s">
        <v>88</v>
      </c>
      <c r="Z29" s="80"/>
      <c r="AA29" s="80" t="s">
        <v>87</v>
      </c>
      <c r="AB29" s="80" t="s">
        <v>87</v>
      </c>
      <c r="AC29" s="80"/>
      <c r="AD29" s="78"/>
      <c r="AE29" s="173"/>
      <c r="AF29" s="80" t="s">
        <v>88</v>
      </c>
      <c r="AG29" s="173"/>
      <c r="AH29" s="80" t="s">
        <v>88</v>
      </c>
      <c r="AI29" s="173"/>
      <c r="AJ29" s="173"/>
      <c r="AK29" s="173"/>
      <c r="AL29" s="177"/>
      <c r="AM29" s="80" t="s">
        <v>87</v>
      </c>
      <c r="AN29" s="80" t="s">
        <v>87</v>
      </c>
      <c r="AO29" s="80" t="s">
        <v>88</v>
      </c>
      <c r="AP29" s="80" t="s">
        <v>88</v>
      </c>
      <c r="AQ29" s="80" t="s">
        <v>88</v>
      </c>
      <c r="AR29" s="78" t="s">
        <v>88</v>
      </c>
      <c r="AS29" s="78" t="s">
        <v>88</v>
      </c>
      <c r="AT29" s="78" t="s">
        <v>88</v>
      </c>
      <c r="AU29" s="80" t="s">
        <v>88</v>
      </c>
      <c r="AV29" s="80" t="s">
        <v>88</v>
      </c>
      <c r="AW29" s="80" t="s">
        <v>88</v>
      </c>
      <c r="AX29" s="80" t="s">
        <v>88</v>
      </c>
      <c r="AY29" s="80" t="s">
        <v>87</v>
      </c>
      <c r="AZ29" s="78"/>
      <c r="BA29" s="80" t="s">
        <v>88</v>
      </c>
      <c r="BB29" s="80" t="s">
        <v>88</v>
      </c>
      <c r="BC29" s="78" t="s">
        <v>89</v>
      </c>
      <c r="BD29" s="78" t="s">
        <v>89</v>
      </c>
      <c r="BE29" s="78" t="s">
        <v>89</v>
      </c>
      <c r="BF29" s="78" t="s">
        <v>89</v>
      </c>
      <c r="BG29" s="182"/>
      <c r="BH29" s="80" t="s">
        <v>88</v>
      </c>
      <c r="BI29" s="80" t="s">
        <v>88</v>
      </c>
      <c r="BJ29" s="80" t="s">
        <v>88</v>
      </c>
      <c r="BK29" s="170" t="s">
        <v>88</v>
      </c>
      <c r="BL29" s="80" t="s">
        <v>88</v>
      </c>
      <c r="BM29" s="170" t="s">
        <v>88</v>
      </c>
      <c r="BN29" s="80" t="s">
        <v>88</v>
      </c>
      <c r="BO29" s="80" t="s">
        <v>88</v>
      </c>
      <c r="BP29" s="78"/>
      <c r="BQ29" s="182"/>
    </row>
    <row r="30" spans="1:69" ht="39.6" customHeight="1">
      <c r="A30" s="248">
        <v>13</v>
      </c>
      <c r="B30" s="166" t="s">
        <v>470</v>
      </c>
      <c r="C30" s="166" t="s">
        <v>471</v>
      </c>
      <c r="D30" s="193" t="s">
        <v>469</v>
      </c>
      <c r="E30" s="437">
        <f t="shared" ref="E30:E37" si="0">3500*G30</f>
        <v>449820.00000000006</v>
      </c>
      <c r="F30" s="31" t="s">
        <v>508</v>
      </c>
      <c r="G30" s="79">
        <v>128.52000000000001</v>
      </c>
      <c r="H30" s="79"/>
      <c r="I30" s="80">
        <v>1945</v>
      </c>
      <c r="J30" s="80" t="s">
        <v>87</v>
      </c>
      <c r="K30" s="80" t="s">
        <v>84</v>
      </c>
      <c r="L30" s="78" t="s">
        <v>86</v>
      </c>
      <c r="M30" s="78" t="s">
        <v>89</v>
      </c>
      <c r="N30" s="80" t="s">
        <v>88</v>
      </c>
      <c r="O30" s="80" t="s">
        <v>88</v>
      </c>
      <c r="P30" s="78" t="s">
        <v>519</v>
      </c>
      <c r="Q30" s="78" t="s">
        <v>512</v>
      </c>
      <c r="R30" s="78" t="s">
        <v>512</v>
      </c>
      <c r="S30" s="78" t="s">
        <v>514</v>
      </c>
      <c r="T30" s="80" t="s">
        <v>88</v>
      </c>
      <c r="U30" s="78" t="s">
        <v>538</v>
      </c>
      <c r="V30" s="78" t="s">
        <v>113</v>
      </c>
      <c r="W30" s="80" t="s">
        <v>88</v>
      </c>
      <c r="X30" s="80" t="s">
        <v>87</v>
      </c>
      <c r="Y30" s="80" t="s">
        <v>88</v>
      </c>
      <c r="Z30" s="80" t="s">
        <v>87</v>
      </c>
      <c r="AA30" s="80" t="s">
        <v>87</v>
      </c>
      <c r="AB30" s="80" t="s">
        <v>87</v>
      </c>
      <c r="AC30" s="80"/>
      <c r="AD30" s="78"/>
      <c r="AE30" s="173"/>
      <c r="AF30" s="80" t="s">
        <v>88</v>
      </c>
      <c r="AG30" s="173"/>
      <c r="AH30" s="80" t="s">
        <v>88</v>
      </c>
      <c r="AI30" s="173"/>
      <c r="AJ30" s="173"/>
      <c r="AK30" s="173"/>
      <c r="AL30" s="177"/>
      <c r="AM30" s="80" t="s">
        <v>88</v>
      </c>
      <c r="AN30" s="80" t="s">
        <v>88</v>
      </c>
      <c r="AO30" s="80" t="s">
        <v>88</v>
      </c>
      <c r="AP30" s="80" t="s">
        <v>88</v>
      </c>
      <c r="AQ30" s="80" t="s">
        <v>88</v>
      </c>
      <c r="AR30" s="78" t="s">
        <v>88</v>
      </c>
      <c r="AS30" s="78" t="s">
        <v>88</v>
      </c>
      <c r="AT30" s="78" t="s">
        <v>88</v>
      </c>
      <c r="AU30" s="80" t="s">
        <v>88</v>
      </c>
      <c r="AV30" s="80" t="s">
        <v>88</v>
      </c>
      <c r="AW30" s="80" t="s">
        <v>88</v>
      </c>
      <c r="AX30" s="80" t="s">
        <v>87</v>
      </c>
      <c r="AY30" s="80" t="s">
        <v>87</v>
      </c>
      <c r="AZ30" s="78"/>
      <c r="BA30" s="80" t="s">
        <v>88</v>
      </c>
      <c r="BB30" s="80" t="s">
        <v>87</v>
      </c>
      <c r="BC30" s="78" t="s">
        <v>89</v>
      </c>
      <c r="BD30" s="78" t="s">
        <v>89</v>
      </c>
      <c r="BE30" s="78" t="s">
        <v>89</v>
      </c>
      <c r="BF30" s="78" t="s">
        <v>86</v>
      </c>
      <c r="BG30" s="182"/>
      <c r="BH30" s="80" t="s">
        <v>88</v>
      </c>
      <c r="BI30" s="80" t="s">
        <v>88</v>
      </c>
      <c r="BJ30" s="80" t="s">
        <v>88</v>
      </c>
      <c r="BK30" s="170" t="s">
        <v>88</v>
      </c>
      <c r="BL30" s="80" t="s">
        <v>88</v>
      </c>
      <c r="BM30" s="170" t="s">
        <v>88</v>
      </c>
      <c r="BN30" s="80" t="s">
        <v>87</v>
      </c>
      <c r="BO30" s="80" t="s">
        <v>88</v>
      </c>
      <c r="BP30" s="78"/>
      <c r="BQ30" s="182"/>
    </row>
    <row r="31" spans="1:69" ht="25.5">
      <c r="A31" s="248">
        <v>14</v>
      </c>
      <c r="B31" s="166" t="s">
        <v>475</v>
      </c>
      <c r="C31" s="166" t="s">
        <v>476</v>
      </c>
      <c r="D31" s="193" t="s">
        <v>462</v>
      </c>
      <c r="E31" s="437">
        <f t="shared" si="0"/>
        <v>972825</v>
      </c>
      <c r="F31" s="31" t="s">
        <v>508</v>
      </c>
      <c r="G31" s="79">
        <v>277.95</v>
      </c>
      <c r="H31" s="79"/>
      <c r="I31" s="80">
        <v>1850</v>
      </c>
      <c r="J31" s="80" t="s">
        <v>87</v>
      </c>
      <c r="K31" s="80" t="s">
        <v>84</v>
      </c>
      <c r="L31" s="78" t="s">
        <v>86</v>
      </c>
      <c r="M31" s="78" t="s">
        <v>89</v>
      </c>
      <c r="N31" s="80" t="s">
        <v>88</v>
      </c>
      <c r="O31" s="80" t="s">
        <v>88</v>
      </c>
      <c r="P31" s="78" t="s">
        <v>512</v>
      </c>
      <c r="Q31" s="78" t="s">
        <v>512</v>
      </c>
      <c r="R31" s="78" t="s">
        <v>512</v>
      </c>
      <c r="S31" s="78" t="s">
        <v>517</v>
      </c>
      <c r="T31" s="80" t="s">
        <v>88</v>
      </c>
      <c r="U31" s="78" t="s">
        <v>113</v>
      </c>
      <c r="V31" s="176" t="s">
        <v>113</v>
      </c>
      <c r="W31" s="80" t="s">
        <v>88</v>
      </c>
      <c r="X31" s="80" t="s">
        <v>87</v>
      </c>
      <c r="Y31" s="80" t="s">
        <v>88</v>
      </c>
      <c r="Z31" s="80" t="s">
        <v>87</v>
      </c>
      <c r="AA31" s="80" t="s">
        <v>87</v>
      </c>
      <c r="AB31" s="80" t="s">
        <v>87</v>
      </c>
      <c r="AC31" s="80"/>
      <c r="AD31" s="78" t="s">
        <v>563</v>
      </c>
      <c r="AE31" s="173"/>
      <c r="AF31" s="80" t="s">
        <v>88</v>
      </c>
      <c r="AG31" s="173"/>
      <c r="AH31" s="80" t="s">
        <v>88</v>
      </c>
      <c r="AI31" s="173"/>
      <c r="AJ31" s="173"/>
      <c r="AK31" s="173"/>
      <c r="AL31" s="177"/>
      <c r="AM31" s="80" t="s">
        <v>87</v>
      </c>
      <c r="AN31" s="80" t="s">
        <v>87</v>
      </c>
      <c r="AO31" s="80" t="s">
        <v>88</v>
      </c>
      <c r="AP31" s="80" t="s">
        <v>88</v>
      </c>
      <c r="AQ31" s="80" t="s">
        <v>88</v>
      </c>
      <c r="AR31" s="78" t="s">
        <v>88</v>
      </c>
      <c r="AS31" s="78" t="s">
        <v>88</v>
      </c>
      <c r="AT31" s="78" t="s">
        <v>88</v>
      </c>
      <c r="AU31" s="80" t="s">
        <v>88</v>
      </c>
      <c r="AV31" s="80" t="s">
        <v>88</v>
      </c>
      <c r="AW31" s="80" t="s">
        <v>88</v>
      </c>
      <c r="AX31" s="80" t="s">
        <v>88</v>
      </c>
      <c r="AY31" s="80" t="s">
        <v>87</v>
      </c>
      <c r="AZ31" s="78"/>
      <c r="BA31" s="80" t="s">
        <v>87</v>
      </c>
      <c r="BB31" s="80" t="s">
        <v>87</v>
      </c>
      <c r="BC31" s="78" t="s">
        <v>92</v>
      </c>
      <c r="BD31" s="78" t="s">
        <v>89</v>
      </c>
      <c r="BE31" s="78" t="s">
        <v>89</v>
      </c>
      <c r="BF31" s="78" t="s">
        <v>86</v>
      </c>
      <c r="BG31" s="182"/>
      <c r="BH31" s="80" t="s">
        <v>88</v>
      </c>
      <c r="BI31" s="80" t="s">
        <v>88</v>
      </c>
      <c r="BJ31" s="80" t="s">
        <v>88</v>
      </c>
      <c r="BK31" s="170" t="s">
        <v>88</v>
      </c>
      <c r="BL31" s="80" t="s">
        <v>88</v>
      </c>
      <c r="BM31" s="170" t="s">
        <v>88</v>
      </c>
      <c r="BN31" s="80" t="s">
        <v>87</v>
      </c>
      <c r="BO31" s="80" t="s">
        <v>88</v>
      </c>
      <c r="BP31" s="78"/>
      <c r="BQ31" s="182"/>
    </row>
    <row r="32" spans="1:69" ht="25.5">
      <c r="A32" s="248">
        <v>15</v>
      </c>
      <c r="B32" s="166" t="s">
        <v>477</v>
      </c>
      <c r="C32" s="167" t="s">
        <v>478</v>
      </c>
      <c r="D32" s="194" t="s">
        <v>462</v>
      </c>
      <c r="E32" s="437">
        <f t="shared" si="0"/>
        <v>345100</v>
      </c>
      <c r="F32" s="31" t="s">
        <v>508</v>
      </c>
      <c r="G32" s="79">
        <v>98.6</v>
      </c>
      <c r="H32" s="79"/>
      <c r="I32" s="80">
        <v>1972</v>
      </c>
      <c r="J32" s="80" t="s">
        <v>87</v>
      </c>
      <c r="K32" s="80" t="s">
        <v>84</v>
      </c>
      <c r="L32" s="78" t="s">
        <v>86</v>
      </c>
      <c r="M32" s="78" t="s">
        <v>89</v>
      </c>
      <c r="N32" s="80" t="s">
        <v>88</v>
      </c>
      <c r="O32" s="80" t="s">
        <v>88</v>
      </c>
      <c r="P32" s="78" t="s">
        <v>523</v>
      </c>
      <c r="Q32" s="78" t="s">
        <v>516</v>
      </c>
      <c r="R32" s="78" t="s">
        <v>512</v>
      </c>
      <c r="S32" s="78" t="s">
        <v>517</v>
      </c>
      <c r="T32" s="80" t="s">
        <v>88</v>
      </c>
      <c r="U32" s="78" t="s">
        <v>539</v>
      </c>
      <c r="V32" s="78" t="s">
        <v>545</v>
      </c>
      <c r="W32" s="80" t="s">
        <v>88</v>
      </c>
      <c r="X32" s="80" t="s">
        <v>87</v>
      </c>
      <c r="Y32" s="80" t="s">
        <v>88</v>
      </c>
      <c r="Z32" s="80" t="s">
        <v>87</v>
      </c>
      <c r="AA32" s="80" t="s">
        <v>87</v>
      </c>
      <c r="AB32" s="80" t="s">
        <v>87</v>
      </c>
      <c r="AC32" s="80"/>
      <c r="AD32" s="78" t="s">
        <v>563</v>
      </c>
      <c r="AE32" s="173"/>
      <c r="AF32" s="80" t="s">
        <v>88</v>
      </c>
      <c r="AG32" s="173"/>
      <c r="AH32" s="80" t="s">
        <v>88</v>
      </c>
      <c r="AI32" s="173"/>
      <c r="AJ32" s="173"/>
      <c r="AK32" s="173"/>
      <c r="AL32" s="177"/>
      <c r="AM32" s="80" t="s">
        <v>87</v>
      </c>
      <c r="AN32" s="80" t="s">
        <v>87</v>
      </c>
      <c r="AO32" s="80" t="s">
        <v>88</v>
      </c>
      <c r="AP32" s="80" t="s">
        <v>88</v>
      </c>
      <c r="AQ32" s="80" t="s">
        <v>88</v>
      </c>
      <c r="AR32" s="78" t="s">
        <v>88</v>
      </c>
      <c r="AS32" s="78" t="s">
        <v>88</v>
      </c>
      <c r="AT32" s="78" t="s">
        <v>88</v>
      </c>
      <c r="AU32" s="80" t="s">
        <v>88</v>
      </c>
      <c r="AV32" s="80" t="s">
        <v>88</v>
      </c>
      <c r="AW32" s="80" t="s">
        <v>88</v>
      </c>
      <c r="AX32" s="80" t="s">
        <v>87</v>
      </c>
      <c r="AY32" s="80" t="s">
        <v>87</v>
      </c>
      <c r="AZ32" s="78"/>
      <c r="BA32" s="80" t="s">
        <v>87</v>
      </c>
      <c r="BB32" s="80" t="s">
        <v>87</v>
      </c>
      <c r="BC32" s="78" t="s">
        <v>86</v>
      </c>
      <c r="BD32" s="78" t="s">
        <v>89</v>
      </c>
      <c r="BE32" s="78" t="s">
        <v>89</v>
      </c>
      <c r="BF32" s="78" t="s">
        <v>86</v>
      </c>
      <c r="BG32" s="182"/>
      <c r="BH32" s="80" t="s">
        <v>88</v>
      </c>
      <c r="BI32" s="80" t="s">
        <v>88</v>
      </c>
      <c r="BJ32" s="80" t="s">
        <v>88</v>
      </c>
      <c r="BK32" s="170" t="s">
        <v>88</v>
      </c>
      <c r="BL32" s="80" t="s">
        <v>87</v>
      </c>
      <c r="BM32" s="170" t="s">
        <v>88</v>
      </c>
      <c r="BN32" s="80" t="s">
        <v>88</v>
      </c>
      <c r="BO32" s="80" t="s">
        <v>88</v>
      </c>
      <c r="BP32" s="78"/>
      <c r="BQ32" s="182"/>
    </row>
    <row r="33" spans="1:69" ht="38.25">
      <c r="A33" s="248">
        <v>16</v>
      </c>
      <c r="B33" s="167" t="s">
        <v>479</v>
      </c>
      <c r="C33" s="167" t="s">
        <v>480</v>
      </c>
      <c r="D33" s="194" t="s">
        <v>462</v>
      </c>
      <c r="E33" s="437">
        <f t="shared" si="0"/>
        <v>631855</v>
      </c>
      <c r="F33" s="31" t="s">
        <v>508</v>
      </c>
      <c r="G33" s="79">
        <v>180.53</v>
      </c>
      <c r="H33" s="79"/>
      <c r="I33" s="170">
        <v>1972</v>
      </c>
      <c r="J33" s="80" t="s">
        <v>87</v>
      </c>
      <c r="K33" s="80" t="s">
        <v>84</v>
      </c>
      <c r="L33" s="78" t="s">
        <v>86</v>
      </c>
      <c r="M33" s="78" t="s">
        <v>89</v>
      </c>
      <c r="N33" s="80" t="s">
        <v>88</v>
      </c>
      <c r="O33" s="80" t="s">
        <v>88</v>
      </c>
      <c r="P33" s="78" t="s">
        <v>519</v>
      </c>
      <c r="Q33" s="78" t="s">
        <v>511</v>
      </c>
      <c r="R33" s="78" t="s">
        <v>512</v>
      </c>
      <c r="S33" s="78" t="s">
        <v>517</v>
      </c>
      <c r="T33" s="80" t="s">
        <v>88</v>
      </c>
      <c r="U33" s="78" t="s">
        <v>546</v>
      </c>
      <c r="V33" s="78" t="s">
        <v>113</v>
      </c>
      <c r="W33" s="80" t="s">
        <v>88</v>
      </c>
      <c r="X33" s="80" t="s">
        <v>87</v>
      </c>
      <c r="Y33" s="80" t="s">
        <v>88</v>
      </c>
      <c r="Z33" s="80" t="s">
        <v>87</v>
      </c>
      <c r="AA33" s="80" t="s">
        <v>87</v>
      </c>
      <c r="AB33" s="80" t="s">
        <v>87</v>
      </c>
      <c r="AC33" s="80"/>
      <c r="AD33" s="78"/>
      <c r="AE33" s="173"/>
      <c r="AF33" s="80" t="s">
        <v>88</v>
      </c>
      <c r="AG33" s="173"/>
      <c r="AH33" s="80" t="s">
        <v>88</v>
      </c>
      <c r="AI33" s="173"/>
      <c r="AJ33" s="173"/>
      <c r="AK33" s="173"/>
      <c r="AL33" s="177"/>
      <c r="AM33" s="80" t="s">
        <v>87</v>
      </c>
      <c r="AN33" s="80" t="s">
        <v>87</v>
      </c>
      <c r="AO33" s="80" t="s">
        <v>87</v>
      </c>
      <c r="AP33" s="80" t="s">
        <v>88</v>
      </c>
      <c r="AQ33" s="80" t="s">
        <v>88</v>
      </c>
      <c r="AR33" s="78" t="s">
        <v>87</v>
      </c>
      <c r="AS33" s="78" t="s">
        <v>88</v>
      </c>
      <c r="AT33" s="78" t="s">
        <v>88</v>
      </c>
      <c r="AU33" s="80" t="s">
        <v>88</v>
      </c>
      <c r="AV33" s="80" t="s">
        <v>88</v>
      </c>
      <c r="AW33" s="80" t="s">
        <v>88</v>
      </c>
      <c r="AX33" s="80" t="s">
        <v>88</v>
      </c>
      <c r="AY33" s="80" t="s">
        <v>87</v>
      </c>
      <c r="AZ33" s="78"/>
      <c r="BA33" s="80" t="s">
        <v>87</v>
      </c>
      <c r="BB33" s="80" t="s">
        <v>87</v>
      </c>
      <c r="BC33" s="78" t="s">
        <v>92</v>
      </c>
      <c r="BD33" s="78" t="s">
        <v>89</v>
      </c>
      <c r="BE33" s="78" t="s">
        <v>89</v>
      </c>
      <c r="BF33" s="78" t="s">
        <v>86</v>
      </c>
      <c r="BG33" s="182"/>
      <c r="BH33" s="80" t="s">
        <v>88</v>
      </c>
      <c r="BI33" s="80" t="s">
        <v>88</v>
      </c>
      <c r="BJ33" s="80" t="s">
        <v>88</v>
      </c>
      <c r="BK33" s="170" t="s">
        <v>88</v>
      </c>
      <c r="BL33" s="80" t="s">
        <v>87</v>
      </c>
      <c r="BM33" s="170" t="s">
        <v>88</v>
      </c>
      <c r="BN33" s="80" t="s">
        <v>87</v>
      </c>
      <c r="BO33" s="80" t="s">
        <v>88</v>
      </c>
      <c r="BP33" s="78"/>
      <c r="BQ33" s="182"/>
    </row>
    <row r="34" spans="1:69" ht="76.5">
      <c r="A34" s="248">
        <v>17</v>
      </c>
      <c r="B34" s="166" t="s">
        <v>460</v>
      </c>
      <c r="C34" s="167" t="s">
        <v>481</v>
      </c>
      <c r="D34" s="426" t="s">
        <v>462</v>
      </c>
      <c r="E34" s="437">
        <f t="shared" si="0"/>
        <v>471870</v>
      </c>
      <c r="F34" s="31" t="s">
        <v>508</v>
      </c>
      <c r="G34" s="79">
        <v>134.82</v>
      </c>
      <c r="H34" s="79"/>
      <c r="I34" s="80">
        <v>1963</v>
      </c>
      <c r="J34" s="80" t="s">
        <v>87</v>
      </c>
      <c r="K34" s="80" t="s">
        <v>84</v>
      </c>
      <c r="L34" s="78" t="s">
        <v>86</v>
      </c>
      <c r="M34" s="78" t="s">
        <v>89</v>
      </c>
      <c r="N34" s="80" t="s">
        <v>88</v>
      </c>
      <c r="O34" s="80" t="s">
        <v>88</v>
      </c>
      <c r="P34" s="78" t="s">
        <v>515</v>
      </c>
      <c r="Q34" s="78" t="s">
        <v>511</v>
      </c>
      <c r="R34" s="78" t="s">
        <v>512</v>
      </c>
      <c r="S34" s="78" t="s">
        <v>522</v>
      </c>
      <c r="T34" s="80" t="s">
        <v>88</v>
      </c>
      <c r="U34" s="78" t="s">
        <v>539</v>
      </c>
      <c r="V34" s="78" t="s">
        <v>547</v>
      </c>
      <c r="W34" s="80" t="s">
        <v>88</v>
      </c>
      <c r="X34" s="80" t="s">
        <v>87</v>
      </c>
      <c r="Y34" s="80" t="s">
        <v>88</v>
      </c>
      <c r="Z34" s="80" t="s">
        <v>87</v>
      </c>
      <c r="AA34" s="80" t="s">
        <v>87</v>
      </c>
      <c r="AB34" s="80" t="s">
        <v>87</v>
      </c>
      <c r="AC34" s="80"/>
      <c r="AD34" s="78" t="s">
        <v>564</v>
      </c>
      <c r="AE34" s="173"/>
      <c r="AF34" s="80" t="s">
        <v>88</v>
      </c>
      <c r="AG34" s="173"/>
      <c r="AH34" s="80" t="s">
        <v>88</v>
      </c>
      <c r="AI34" s="173"/>
      <c r="AJ34" s="173"/>
      <c r="AK34" s="173"/>
      <c r="AL34" s="177"/>
      <c r="AM34" s="80" t="s">
        <v>87</v>
      </c>
      <c r="AN34" s="80" t="s">
        <v>87</v>
      </c>
      <c r="AO34" s="80" t="s">
        <v>88</v>
      </c>
      <c r="AP34" s="80" t="s">
        <v>88</v>
      </c>
      <c r="AQ34" s="80" t="s">
        <v>88</v>
      </c>
      <c r="AR34" s="78" t="s">
        <v>88</v>
      </c>
      <c r="AS34" s="78" t="s">
        <v>88</v>
      </c>
      <c r="AT34" s="78" t="s">
        <v>88</v>
      </c>
      <c r="AU34" s="80" t="s">
        <v>88</v>
      </c>
      <c r="AV34" s="80" t="s">
        <v>88</v>
      </c>
      <c r="AW34" s="80" t="s">
        <v>88</v>
      </c>
      <c r="AX34" s="80" t="s">
        <v>87</v>
      </c>
      <c r="AY34" s="80" t="s">
        <v>87</v>
      </c>
      <c r="AZ34" s="78"/>
      <c r="BA34" s="80" t="s">
        <v>87</v>
      </c>
      <c r="BB34" s="80" t="s">
        <v>87</v>
      </c>
      <c r="BC34" s="78" t="s">
        <v>86</v>
      </c>
      <c r="BD34" s="78" t="s">
        <v>89</v>
      </c>
      <c r="BE34" s="78" t="s">
        <v>89</v>
      </c>
      <c r="BF34" s="78" t="s">
        <v>86</v>
      </c>
      <c r="BG34" s="182"/>
      <c r="BH34" s="80" t="s">
        <v>88</v>
      </c>
      <c r="BI34" s="80" t="s">
        <v>88</v>
      </c>
      <c r="BJ34" s="80" t="s">
        <v>88</v>
      </c>
      <c r="BK34" s="170" t="s">
        <v>88</v>
      </c>
      <c r="BL34" s="80" t="s">
        <v>87</v>
      </c>
      <c r="BM34" s="170" t="s">
        <v>88</v>
      </c>
      <c r="BN34" s="80" t="s">
        <v>88</v>
      </c>
      <c r="BO34" s="80" t="s">
        <v>88</v>
      </c>
      <c r="BP34" s="78"/>
      <c r="BQ34" s="182"/>
    </row>
    <row r="35" spans="1:69" ht="25.5">
      <c r="A35" s="248">
        <v>18</v>
      </c>
      <c r="B35" s="167" t="s">
        <v>482</v>
      </c>
      <c r="C35" s="167" t="s">
        <v>483</v>
      </c>
      <c r="D35" s="426" t="s">
        <v>484</v>
      </c>
      <c r="E35" s="437">
        <f t="shared" si="0"/>
        <v>1030015.0000000001</v>
      </c>
      <c r="F35" s="31" t="s">
        <v>508</v>
      </c>
      <c r="G35" s="79">
        <v>294.29000000000002</v>
      </c>
      <c r="H35" s="79"/>
      <c r="I35" s="80">
        <v>1957</v>
      </c>
      <c r="J35" s="80" t="s">
        <v>87</v>
      </c>
      <c r="K35" s="80" t="s">
        <v>84</v>
      </c>
      <c r="L35" s="78" t="s">
        <v>92</v>
      </c>
      <c r="M35" s="78" t="s">
        <v>89</v>
      </c>
      <c r="N35" s="80" t="s">
        <v>87</v>
      </c>
      <c r="O35" s="80" t="s">
        <v>88</v>
      </c>
      <c r="P35" s="78" t="s">
        <v>524</v>
      </c>
      <c r="Q35" s="78" t="s">
        <v>516</v>
      </c>
      <c r="R35" s="78" t="s">
        <v>512</v>
      </c>
      <c r="S35" s="78" t="s">
        <v>517</v>
      </c>
      <c r="T35" s="80" t="s">
        <v>88</v>
      </c>
      <c r="U35" s="78" t="s">
        <v>548</v>
      </c>
      <c r="V35" s="78" t="s">
        <v>549</v>
      </c>
      <c r="W35" s="80" t="s">
        <v>88</v>
      </c>
      <c r="X35" s="80" t="s">
        <v>87</v>
      </c>
      <c r="Y35" s="80" t="s">
        <v>88</v>
      </c>
      <c r="Z35" s="80" t="s">
        <v>87</v>
      </c>
      <c r="AA35" s="80" t="s">
        <v>87</v>
      </c>
      <c r="AB35" s="80" t="s">
        <v>87</v>
      </c>
      <c r="AC35" s="80"/>
      <c r="AD35" s="78"/>
      <c r="AE35" s="173"/>
      <c r="AF35" s="80" t="s">
        <v>88</v>
      </c>
      <c r="AG35" s="173"/>
      <c r="AH35" s="80" t="s">
        <v>88</v>
      </c>
      <c r="AI35" s="173"/>
      <c r="AJ35" s="173"/>
      <c r="AK35" s="173"/>
      <c r="AL35" s="177"/>
      <c r="AM35" s="80" t="s">
        <v>87</v>
      </c>
      <c r="AN35" s="80" t="s">
        <v>87</v>
      </c>
      <c r="AO35" s="80" t="s">
        <v>88</v>
      </c>
      <c r="AP35" s="80" t="s">
        <v>88</v>
      </c>
      <c r="AQ35" s="80" t="s">
        <v>88</v>
      </c>
      <c r="AR35" s="78" t="s">
        <v>88</v>
      </c>
      <c r="AS35" s="78" t="s">
        <v>88</v>
      </c>
      <c r="AT35" s="78" t="s">
        <v>88</v>
      </c>
      <c r="AU35" s="80" t="s">
        <v>88</v>
      </c>
      <c r="AV35" s="80" t="s">
        <v>88</v>
      </c>
      <c r="AW35" s="80" t="s">
        <v>88</v>
      </c>
      <c r="AX35" s="80" t="s">
        <v>87</v>
      </c>
      <c r="AY35" s="80" t="s">
        <v>87</v>
      </c>
      <c r="AZ35" s="78"/>
      <c r="BA35" s="80" t="s">
        <v>87</v>
      </c>
      <c r="BB35" s="80" t="s">
        <v>87</v>
      </c>
      <c r="BC35" s="78" t="s">
        <v>568</v>
      </c>
      <c r="BD35" s="78" t="s">
        <v>89</v>
      </c>
      <c r="BE35" s="78" t="s">
        <v>89</v>
      </c>
      <c r="BF35" s="78" t="s">
        <v>86</v>
      </c>
      <c r="BG35" s="182"/>
      <c r="BH35" s="80" t="s">
        <v>88</v>
      </c>
      <c r="BI35" s="80" t="s">
        <v>88</v>
      </c>
      <c r="BJ35" s="80" t="s">
        <v>88</v>
      </c>
      <c r="BK35" s="170" t="s">
        <v>88</v>
      </c>
      <c r="BL35" s="80" t="s">
        <v>87</v>
      </c>
      <c r="BM35" s="170" t="s">
        <v>88</v>
      </c>
      <c r="BN35" s="80" t="s">
        <v>87</v>
      </c>
      <c r="BO35" s="80" t="s">
        <v>88</v>
      </c>
      <c r="BP35" s="78"/>
      <c r="BQ35" s="182"/>
    </row>
    <row r="36" spans="1:69" ht="63.75">
      <c r="A36" s="248">
        <v>19</v>
      </c>
      <c r="B36" s="167" t="s">
        <v>485</v>
      </c>
      <c r="C36" s="167" t="s">
        <v>486</v>
      </c>
      <c r="D36" s="426" t="s">
        <v>462</v>
      </c>
      <c r="E36" s="437">
        <f t="shared" si="0"/>
        <v>3332000</v>
      </c>
      <c r="F36" s="31" t="s">
        <v>508</v>
      </c>
      <c r="G36" s="79">
        <v>952</v>
      </c>
      <c r="H36" s="79"/>
      <c r="I36" s="80" t="s">
        <v>509</v>
      </c>
      <c r="J36" s="80" t="s">
        <v>87</v>
      </c>
      <c r="K36" s="80" t="s">
        <v>84</v>
      </c>
      <c r="L36" s="78" t="s">
        <v>85</v>
      </c>
      <c r="M36" s="78" t="s">
        <v>89</v>
      </c>
      <c r="N36" s="80" t="s">
        <v>87</v>
      </c>
      <c r="O36" s="80" t="s">
        <v>87</v>
      </c>
      <c r="P36" s="78" t="s">
        <v>525</v>
      </c>
      <c r="Q36" s="78" t="s">
        <v>511</v>
      </c>
      <c r="R36" s="78" t="s">
        <v>512</v>
      </c>
      <c r="S36" s="78" t="s">
        <v>518</v>
      </c>
      <c r="T36" s="80" t="s">
        <v>88</v>
      </c>
      <c r="U36" s="78" t="s">
        <v>550</v>
      </c>
      <c r="V36" s="78" t="s">
        <v>551</v>
      </c>
      <c r="W36" s="80" t="s">
        <v>88</v>
      </c>
      <c r="X36" s="80" t="s">
        <v>87</v>
      </c>
      <c r="Y36" s="80" t="s">
        <v>87</v>
      </c>
      <c r="Z36" s="80" t="s">
        <v>87</v>
      </c>
      <c r="AA36" s="80" t="s">
        <v>87</v>
      </c>
      <c r="AB36" s="80" t="s">
        <v>87</v>
      </c>
      <c r="AC36" s="80"/>
      <c r="AD36" s="78"/>
      <c r="AE36" s="173"/>
      <c r="AF36" s="80" t="s">
        <v>88</v>
      </c>
      <c r="AG36" s="173"/>
      <c r="AH36" s="80" t="s">
        <v>88</v>
      </c>
      <c r="AI36" s="173"/>
      <c r="AJ36" s="173"/>
      <c r="AK36" s="173"/>
      <c r="AL36" s="177"/>
      <c r="AM36" s="80" t="s">
        <v>87</v>
      </c>
      <c r="AN36" s="80" t="s">
        <v>87</v>
      </c>
      <c r="AO36" s="80" t="s">
        <v>88</v>
      </c>
      <c r="AP36" s="80" t="s">
        <v>88</v>
      </c>
      <c r="AQ36" s="80" t="s">
        <v>87</v>
      </c>
      <c r="AR36" s="78" t="s">
        <v>569</v>
      </c>
      <c r="AS36" s="78" t="s">
        <v>88</v>
      </c>
      <c r="AT36" s="78" t="s">
        <v>88</v>
      </c>
      <c r="AU36" s="80" t="s">
        <v>88</v>
      </c>
      <c r="AV36" s="80" t="s">
        <v>87</v>
      </c>
      <c r="AW36" s="80" t="s">
        <v>570</v>
      </c>
      <c r="AX36" s="80" t="s">
        <v>88</v>
      </c>
      <c r="AY36" s="80" t="s">
        <v>87</v>
      </c>
      <c r="AZ36" s="78"/>
      <c r="BA36" s="80" t="s">
        <v>87</v>
      </c>
      <c r="BB36" s="80" t="s">
        <v>87</v>
      </c>
      <c r="BC36" s="78" t="s">
        <v>571</v>
      </c>
      <c r="BD36" s="78" t="s">
        <v>89</v>
      </c>
      <c r="BE36" s="78" t="s">
        <v>89</v>
      </c>
      <c r="BF36" s="78" t="s">
        <v>86</v>
      </c>
      <c r="BG36" s="182"/>
      <c r="BH36" s="80" t="s">
        <v>162</v>
      </c>
      <c r="BI36" s="80" t="s">
        <v>88</v>
      </c>
      <c r="BJ36" s="80" t="s">
        <v>88</v>
      </c>
      <c r="BK36" s="170" t="s">
        <v>88</v>
      </c>
      <c r="BL36" s="80" t="s">
        <v>87</v>
      </c>
      <c r="BM36" s="170" t="s">
        <v>87</v>
      </c>
      <c r="BN36" s="80" t="s">
        <v>87</v>
      </c>
      <c r="BO36" s="80" t="s">
        <v>88</v>
      </c>
      <c r="BP36" s="78"/>
      <c r="BQ36" s="182"/>
    </row>
    <row r="37" spans="1:69" ht="28.15" customHeight="1">
      <c r="A37" s="248">
        <v>20</v>
      </c>
      <c r="B37" s="167" t="s">
        <v>487</v>
      </c>
      <c r="C37" s="167" t="s">
        <v>488</v>
      </c>
      <c r="D37" s="426" t="s">
        <v>462</v>
      </c>
      <c r="E37" s="437">
        <f t="shared" si="0"/>
        <v>730835</v>
      </c>
      <c r="F37" s="31" t="s">
        <v>508</v>
      </c>
      <c r="G37" s="79">
        <v>208.81</v>
      </c>
      <c r="H37" s="79" t="s">
        <v>510</v>
      </c>
      <c r="I37" s="80">
        <v>2013</v>
      </c>
      <c r="J37" s="80" t="s">
        <v>87</v>
      </c>
      <c r="K37" s="80" t="s">
        <v>84</v>
      </c>
      <c r="L37" s="78" t="s">
        <v>92</v>
      </c>
      <c r="M37" s="78" t="s">
        <v>89</v>
      </c>
      <c r="N37" s="80" t="s">
        <v>87</v>
      </c>
      <c r="O37" s="80" t="s">
        <v>88</v>
      </c>
      <c r="P37" s="78" t="s">
        <v>515</v>
      </c>
      <c r="Q37" s="78" t="s">
        <v>516</v>
      </c>
      <c r="R37" s="78" t="s">
        <v>512</v>
      </c>
      <c r="S37" s="78" t="s">
        <v>518</v>
      </c>
      <c r="T37" s="80" t="s">
        <v>88</v>
      </c>
      <c r="U37" s="78" t="s">
        <v>550</v>
      </c>
      <c r="V37" s="78" t="s">
        <v>113</v>
      </c>
      <c r="W37" s="80" t="s">
        <v>88</v>
      </c>
      <c r="X37" s="80" t="s">
        <v>87</v>
      </c>
      <c r="Y37" s="80" t="s">
        <v>88</v>
      </c>
      <c r="Z37" s="80" t="s">
        <v>87</v>
      </c>
      <c r="AA37" s="80" t="s">
        <v>87</v>
      </c>
      <c r="AB37" s="80" t="s">
        <v>87</v>
      </c>
      <c r="AC37" s="80"/>
      <c r="AD37" s="78" t="s">
        <v>565</v>
      </c>
      <c r="AE37" s="173"/>
      <c r="AF37" s="80" t="s">
        <v>88</v>
      </c>
      <c r="AG37" s="173"/>
      <c r="AH37" s="80" t="s">
        <v>88</v>
      </c>
      <c r="AI37" s="173"/>
      <c r="AJ37" s="173"/>
      <c r="AK37" s="173"/>
      <c r="AL37" s="177"/>
      <c r="AM37" s="80" t="s">
        <v>87</v>
      </c>
      <c r="AN37" s="80" t="s">
        <v>87</v>
      </c>
      <c r="AO37" s="80" t="s">
        <v>88</v>
      </c>
      <c r="AP37" s="80" t="s">
        <v>88</v>
      </c>
      <c r="AQ37" s="80" t="s">
        <v>87</v>
      </c>
      <c r="AR37" s="78" t="s">
        <v>88</v>
      </c>
      <c r="AS37" s="78" t="s">
        <v>88</v>
      </c>
      <c r="AT37" s="78" t="s">
        <v>88</v>
      </c>
      <c r="AU37" s="80" t="s">
        <v>88</v>
      </c>
      <c r="AV37" s="80" t="s">
        <v>88</v>
      </c>
      <c r="AW37" s="80" t="s">
        <v>570</v>
      </c>
      <c r="AX37" s="80" t="s">
        <v>87</v>
      </c>
      <c r="AY37" s="80" t="s">
        <v>87</v>
      </c>
      <c r="AZ37" s="78"/>
      <c r="BA37" s="80" t="s">
        <v>87</v>
      </c>
      <c r="BB37" s="80" t="s">
        <v>87</v>
      </c>
      <c r="BC37" s="78" t="s">
        <v>572</v>
      </c>
      <c r="BD37" s="78" t="s">
        <v>89</v>
      </c>
      <c r="BE37" s="78" t="s">
        <v>89</v>
      </c>
      <c r="BF37" s="78" t="s">
        <v>86</v>
      </c>
      <c r="BG37" s="182"/>
      <c r="BH37" s="80" t="s">
        <v>88</v>
      </c>
      <c r="BI37" s="80" t="s">
        <v>88</v>
      </c>
      <c r="BJ37" s="80" t="s">
        <v>88</v>
      </c>
      <c r="BK37" s="170" t="s">
        <v>88</v>
      </c>
      <c r="BL37" s="80" t="s">
        <v>87</v>
      </c>
      <c r="BM37" s="170" t="s">
        <v>88</v>
      </c>
      <c r="BN37" s="80" t="s">
        <v>87</v>
      </c>
      <c r="BO37" s="80" t="s">
        <v>88</v>
      </c>
      <c r="BP37" s="78"/>
      <c r="BQ37" s="182"/>
    </row>
    <row r="38" spans="1:69" ht="63.75">
      <c r="A38" s="248">
        <v>21</v>
      </c>
      <c r="B38" s="167" t="s">
        <v>489</v>
      </c>
      <c r="C38" s="167" t="s">
        <v>490</v>
      </c>
      <c r="D38" s="426" t="s">
        <v>462</v>
      </c>
      <c r="E38" s="437">
        <f>1500*G38</f>
        <v>97500</v>
      </c>
      <c r="F38" s="31" t="s">
        <v>508</v>
      </c>
      <c r="G38" s="79">
        <v>65</v>
      </c>
      <c r="H38" s="79"/>
      <c r="I38" s="80">
        <v>1972</v>
      </c>
      <c r="J38" s="80" t="s">
        <v>87</v>
      </c>
      <c r="K38" s="80" t="s">
        <v>84</v>
      </c>
      <c r="L38" s="78" t="s">
        <v>86</v>
      </c>
      <c r="M38" s="78" t="s">
        <v>89</v>
      </c>
      <c r="N38" s="80" t="s">
        <v>88</v>
      </c>
      <c r="O38" s="80" t="s">
        <v>88</v>
      </c>
      <c r="P38" s="78" t="s">
        <v>520</v>
      </c>
      <c r="Q38" s="78" t="s">
        <v>511</v>
      </c>
      <c r="R38" s="78" t="s">
        <v>512</v>
      </c>
      <c r="S38" s="78" t="s">
        <v>517</v>
      </c>
      <c r="T38" s="80" t="s">
        <v>88</v>
      </c>
      <c r="U38" s="78" t="s">
        <v>552</v>
      </c>
      <c r="V38" s="78" t="s">
        <v>553</v>
      </c>
      <c r="W38" s="80" t="s">
        <v>88</v>
      </c>
      <c r="X38" s="80" t="s">
        <v>87</v>
      </c>
      <c r="Y38" s="80" t="s">
        <v>88</v>
      </c>
      <c r="Z38" s="80" t="s">
        <v>87</v>
      </c>
      <c r="AA38" s="80" t="s">
        <v>87</v>
      </c>
      <c r="AB38" s="80" t="s">
        <v>87</v>
      </c>
      <c r="AC38" s="80"/>
      <c r="AD38" s="78" t="s">
        <v>563</v>
      </c>
      <c r="AE38" s="173"/>
      <c r="AF38" s="80" t="s">
        <v>88</v>
      </c>
      <c r="AG38" s="173"/>
      <c r="AH38" s="80" t="s">
        <v>88</v>
      </c>
      <c r="AI38" s="173"/>
      <c r="AJ38" s="173"/>
      <c r="AK38" s="173"/>
      <c r="AL38" s="177"/>
      <c r="AM38" s="80" t="s">
        <v>88</v>
      </c>
      <c r="AN38" s="80" t="s">
        <v>87</v>
      </c>
      <c r="AO38" s="80" t="s">
        <v>88</v>
      </c>
      <c r="AP38" s="80" t="s">
        <v>88</v>
      </c>
      <c r="AQ38" s="80" t="s">
        <v>88</v>
      </c>
      <c r="AR38" s="78" t="s">
        <v>88</v>
      </c>
      <c r="AS38" s="78" t="s">
        <v>88</v>
      </c>
      <c r="AT38" s="78" t="s">
        <v>88</v>
      </c>
      <c r="AU38" s="80" t="s">
        <v>88</v>
      </c>
      <c r="AV38" s="80" t="s">
        <v>88</v>
      </c>
      <c r="AW38" s="80" t="s">
        <v>88</v>
      </c>
      <c r="AX38" s="80" t="s">
        <v>87</v>
      </c>
      <c r="AY38" s="80" t="s">
        <v>87</v>
      </c>
      <c r="AZ38" s="78"/>
      <c r="BA38" s="80" t="s">
        <v>87</v>
      </c>
      <c r="BB38" s="80" t="s">
        <v>87</v>
      </c>
      <c r="BC38" s="78" t="s">
        <v>86</v>
      </c>
      <c r="BD38" s="78" t="s">
        <v>89</v>
      </c>
      <c r="BE38" s="78" t="s">
        <v>89</v>
      </c>
      <c r="BF38" s="78" t="s">
        <v>86</v>
      </c>
      <c r="BG38" s="182"/>
      <c r="BH38" s="80" t="s">
        <v>88</v>
      </c>
      <c r="BI38" s="80" t="s">
        <v>88</v>
      </c>
      <c r="BJ38" s="80" t="s">
        <v>88</v>
      </c>
      <c r="BK38" s="170" t="s">
        <v>88</v>
      </c>
      <c r="BL38" s="80" t="s">
        <v>87</v>
      </c>
      <c r="BM38" s="170" t="s">
        <v>88</v>
      </c>
      <c r="BN38" s="80" t="s">
        <v>87</v>
      </c>
      <c r="BO38" s="80" t="s">
        <v>88</v>
      </c>
      <c r="BP38" s="78"/>
      <c r="BQ38" s="182"/>
    </row>
    <row r="39" spans="1:69" ht="30" customHeight="1">
      <c r="A39" s="248">
        <v>22</v>
      </c>
      <c r="B39" s="166" t="s">
        <v>491</v>
      </c>
      <c r="C39" s="166" t="s">
        <v>448</v>
      </c>
      <c r="D39" s="427" t="s">
        <v>492</v>
      </c>
      <c r="E39" s="437">
        <f>3500*G39</f>
        <v>982310.00000000012</v>
      </c>
      <c r="F39" s="31" t="s">
        <v>508</v>
      </c>
      <c r="G39" s="79">
        <v>280.66000000000003</v>
      </c>
      <c r="H39" s="79"/>
      <c r="I39" s="80">
        <v>1954</v>
      </c>
      <c r="J39" s="80" t="s">
        <v>87</v>
      </c>
      <c r="K39" s="80" t="s">
        <v>84</v>
      </c>
      <c r="L39" s="78" t="s">
        <v>86</v>
      </c>
      <c r="M39" s="78" t="s">
        <v>86</v>
      </c>
      <c r="N39" s="80" t="s">
        <v>88</v>
      </c>
      <c r="O39" s="80" t="s">
        <v>87</v>
      </c>
      <c r="P39" s="78" t="s">
        <v>515</v>
      </c>
      <c r="Q39" s="78" t="s">
        <v>511</v>
      </c>
      <c r="R39" s="78" t="s">
        <v>512</v>
      </c>
      <c r="S39" s="78" t="s">
        <v>518</v>
      </c>
      <c r="T39" s="80" t="s">
        <v>88</v>
      </c>
      <c r="U39" s="78" t="s">
        <v>554</v>
      </c>
      <c r="V39" s="78" t="s">
        <v>555</v>
      </c>
      <c r="W39" s="80" t="s">
        <v>88</v>
      </c>
      <c r="X39" s="80" t="s">
        <v>87</v>
      </c>
      <c r="Y39" s="80" t="s">
        <v>88</v>
      </c>
      <c r="Z39" s="80" t="s">
        <v>87</v>
      </c>
      <c r="AA39" s="80" t="s">
        <v>87</v>
      </c>
      <c r="AB39" s="80" t="s">
        <v>87</v>
      </c>
      <c r="AC39" s="80"/>
      <c r="AD39" s="78"/>
      <c r="AE39" s="173"/>
      <c r="AF39" s="80" t="s">
        <v>88</v>
      </c>
      <c r="AG39" s="173"/>
      <c r="AH39" s="80" t="s">
        <v>88</v>
      </c>
      <c r="AI39" s="173"/>
      <c r="AJ39" s="173"/>
      <c r="AK39" s="173"/>
      <c r="AL39" s="177"/>
      <c r="AM39" s="80" t="s">
        <v>88</v>
      </c>
      <c r="AN39" s="80" t="s">
        <v>88</v>
      </c>
      <c r="AO39" s="80" t="s">
        <v>88</v>
      </c>
      <c r="AP39" s="80" t="s">
        <v>88</v>
      </c>
      <c r="AQ39" s="80" t="s">
        <v>88</v>
      </c>
      <c r="AR39" s="78" t="s">
        <v>88</v>
      </c>
      <c r="AS39" s="78" t="s">
        <v>88</v>
      </c>
      <c r="AT39" s="78" t="s">
        <v>88</v>
      </c>
      <c r="AU39" s="80" t="s">
        <v>88</v>
      </c>
      <c r="AV39" s="80" t="s">
        <v>88</v>
      </c>
      <c r="AW39" s="80" t="s">
        <v>88</v>
      </c>
      <c r="AX39" s="80" t="s">
        <v>87</v>
      </c>
      <c r="AY39" s="80" t="s">
        <v>87</v>
      </c>
      <c r="AZ39" s="78"/>
      <c r="BA39" s="80" t="s">
        <v>87</v>
      </c>
      <c r="BB39" s="80" t="s">
        <v>87</v>
      </c>
      <c r="BC39" s="78" t="s">
        <v>89</v>
      </c>
      <c r="BD39" s="78" t="s">
        <v>89</v>
      </c>
      <c r="BE39" s="78" t="s">
        <v>89</v>
      </c>
      <c r="BF39" s="78" t="s">
        <v>86</v>
      </c>
      <c r="BG39" s="182"/>
      <c r="BH39" s="80" t="s">
        <v>88</v>
      </c>
      <c r="BI39" s="80" t="s">
        <v>88</v>
      </c>
      <c r="BJ39" s="80" t="s">
        <v>88</v>
      </c>
      <c r="BK39" s="170" t="s">
        <v>88</v>
      </c>
      <c r="BL39" s="80" t="s">
        <v>88</v>
      </c>
      <c r="BM39" s="170" t="s">
        <v>88</v>
      </c>
      <c r="BN39" s="80" t="s">
        <v>87</v>
      </c>
      <c r="BO39" s="80" t="s">
        <v>88</v>
      </c>
      <c r="BP39" s="78"/>
      <c r="BQ39" s="182"/>
    </row>
    <row r="40" spans="1:69" ht="30" customHeight="1">
      <c r="A40" s="248">
        <v>23</v>
      </c>
      <c r="B40" s="167" t="s">
        <v>489</v>
      </c>
      <c r="C40" s="166" t="s">
        <v>493</v>
      </c>
      <c r="D40" s="427" t="s">
        <v>462</v>
      </c>
      <c r="E40" s="437">
        <f>1500*G40</f>
        <v>163125</v>
      </c>
      <c r="F40" s="31" t="s">
        <v>508</v>
      </c>
      <c r="G40" s="79">
        <v>108.75</v>
      </c>
      <c r="H40" s="79"/>
      <c r="I40" s="80">
        <v>2016</v>
      </c>
      <c r="J40" s="80" t="s">
        <v>87</v>
      </c>
      <c r="K40" s="80" t="s">
        <v>84</v>
      </c>
      <c r="L40" s="78" t="s">
        <v>86</v>
      </c>
      <c r="M40" s="78" t="s">
        <v>89</v>
      </c>
      <c r="N40" s="80" t="s">
        <v>88</v>
      </c>
      <c r="O40" s="80" t="s">
        <v>88</v>
      </c>
      <c r="P40" s="78" t="s">
        <v>526</v>
      </c>
      <c r="Q40" s="171" t="s">
        <v>527</v>
      </c>
      <c r="R40" s="172" t="s">
        <v>512</v>
      </c>
      <c r="S40" s="78" t="s">
        <v>517</v>
      </c>
      <c r="T40" s="80" t="s">
        <v>88</v>
      </c>
      <c r="U40" s="78" t="s">
        <v>552</v>
      </c>
      <c r="V40" s="78" t="s">
        <v>113</v>
      </c>
      <c r="W40" s="80" t="s">
        <v>88</v>
      </c>
      <c r="X40" s="80" t="s">
        <v>87</v>
      </c>
      <c r="Y40" s="80" t="s">
        <v>88</v>
      </c>
      <c r="Z40" s="80" t="s">
        <v>87</v>
      </c>
      <c r="AA40" s="80" t="s">
        <v>87</v>
      </c>
      <c r="AB40" s="80" t="s">
        <v>87</v>
      </c>
      <c r="AC40" s="80"/>
      <c r="AD40" s="78" t="s">
        <v>563</v>
      </c>
      <c r="AE40" s="173"/>
      <c r="AF40" s="80" t="s">
        <v>88</v>
      </c>
      <c r="AG40" s="173"/>
      <c r="AH40" s="80" t="s">
        <v>88</v>
      </c>
      <c r="AI40" s="173"/>
      <c r="AJ40" s="173"/>
      <c r="AK40" s="173"/>
      <c r="AL40" s="177"/>
      <c r="AM40" s="80" t="s">
        <v>88</v>
      </c>
      <c r="AN40" s="80" t="s">
        <v>87</v>
      </c>
      <c r="AO40" s="80" t="s">
        <v>88</v>
      </c>
      <c r="AP40" s="80" t="s">
        <v>88</v>
      </c>
      <c r="AQ40" s="80" t="s">
        <v>88</v>
      </c>
      <c r="AR40" s="78" t="s">
        <v>88</v>
      </c>
      <c r="AS40" s="78" t="s">
        <v>88</v>
      </c>
      <c r="AT40" s="78" t="s">
        <v>88</v>
      </c>
      <c r="AU40" s="80" t="s">
        <v>88</v>
      </c>
      <c r="AV40" s="80" t="s">
        <v>88</v>
      </c>
      <c r="AW40" s="80" t="s">
        <v>88</v>
      </c>
      <c r="AX40" s="80" t="s">
        <v>87</v>
      </c>
      <c r="AY40" s="80" t="s">
        <v>87</v>
      </c>
      <c r="AZ40" s="78"/>
      <c r="BA40" s="80" t="s">
        <v>87</v>
      </c>
      <c r="BB40" s="80" t="s">
        <v>87</v>
      </c>
      <c r="BC40" s="78" t="s">
        <v>86</v>
      </c>
      <c r="BD40" s="78" t="s">
        <v>89</v>
      </c>
      <c r="BE40" s="78" t="s">
        <v>89</v>
      </c>
      <c r="BF40" s="78" t="s">
        <v>86</v>
      </c>
      <c r="BG40" s="182"/>
      <c r="BH40" s="80" t="s">
        <v>88</v>
      </c>
      <c r="BI40" s="80" t="s">
        <v>88</v>
      </c>
      <c r="BJ40" s="80" t="s">
        <v>88</v>
      </c>
      <c r="BK40" s="170" t="s">
        <v>88</v>
      </c>
      <c r="BL40" s="80" t="s">
        <v>87</v>
      </c>
      <c r="BM40" s="170" t="s">
        <v>88</v>
      </c>
      <c r="BN40" s="80" t="s">
        <v>87</v>
      </c>
      <c r="BO40" s="80" t="s">
        <v>88</v>
      </c>
      <c r="BP40" s="78"/>
      <c r="BQ40" s="182"/>
    </row>
    <row r="41" spans="1:69" ht="30" customHeight="1">
      <c r="A41" s="248">
        <v>24</v>
      </c>
      <c r="B41" s="167" t="s">
        <v>489</v>
      </c>
      <c r="C41" s="166" t="s">
        <v>494</v>
      </c>
      <c r="D41" s="427" t="s">
        <v>462</v>
      </c>
      <c r="E41" s="437">
        <f>1500*G41</f>
        <v>201000</v>
      </c>
      <c r="F41" s="31" t="s">
        <v>508</v>
      </c>
      <c r="G41" s="79">
        <v>134</v>
      </c>
      <c r="H41" s="79"/>
      <c r="I41" s="80">
        <v>2018</v>
      </c>
      <c r="J41" s="80" t="s">
        <v>87</v>
      </c>
      <c r="K41" s="80" t="s">
        <v>84</v>
      </c>
      <c r="L41" s="78" t="s">
        <v>86</v>
      </c>
      <c r="M41" s="78" t="s">
        <v>89</v>
      </c>
      <c r="N41" s="80" t="s">
        <v>88</v>
      </c>
      <c r="O41" s="80" t="s">
        <v>88</v>
      </c>
      <c r="P41" s="78" t="s">
        <v>515</v>
      </c>
      <c r="Q41" s="78" t="s">
        <v>516</v>
      </c>
      <c r="R41" s="78" t="s">
        <v>512</v>
      </c>
      <c r="S41" s="78" t="s">
        <v>517</v>
      </c>
      <c r="T41" s="80" t="s">
        <v>88</v>
      </c>
      <c r="U41" s="78" t="s">
        <v>539</v>
      </c>
      <c r="V41" s="78" t="s">
        <v>113</v>
      </c>
      <c r="W41" s="80" t="s">
        <v>88</v>
      </c>
      <c r="X41" s="80" t="s">
        <v>87</v>
      </c>
      <c r="Y41" s="80" t="s">
        <v>88</v>
      </c>
      <c r="Z41" s="80" t="s">
        <v>87</v>
      </c>
      <c r="AA41" s="80" t="s">
        <v>87</v>
      </c>
      <c r="AB41" s="80" t="s">
        <v>87</v>
      </c>
      <c r="AC41" s="80"/>
      <c r="AD41" s="78" t="s">
        <v>563</v>
      </c>
      <c r="AE41" s="173"/>
      <c r="AF41" s="80" t="s">
        <v>88</v>
      </c>
      <c r="AG41" s="173"/>
      <c r="AH41" s="80" t="s">
        <v>88</v>
      </c>
      <c r="AI41" s="173"/>
      <c r="AJ41" s="173"/>
      <c r="AK41" s="173"/>
      <c r="AL41" s="177"/>
      <c r="AM41" s="80" t="s">
        <v>88</v>
      </c>
      <c r="AN41" s="80" t="s">
        <v>87</v>
      </c>
      <c r="AO41" s="80" t="s">
        <v>88</v>
      </c>
      <c r="AP41" s="80" t="s">
        <v>88</v>
      </c>
      <c r="AQ41" s="80" t="s">
        <v>88</v>
      </c>
      <c r="AR41" s="78" t="s">
        <v>88</v>
      </c>
      <c r="AS41" s="78" t="s">
        <v>88</v>
      </c>
      <c r="AT41" s="78" t="s">
        <v>88</v>
      </c>
      <c r="AU41" s="80" t="s">
        <v>88</v>
      </c>
      <c r="AV41" s="80" t="s">
        <v>88</v>
      </c>
      <c r="AW41" s="80" t="s">
        <v>88</v>
      </c>
      <c r="AX41" s="80" t="s">
        <v>87</v>
      </c>
      <c r="AY41" s="80" t="s">
        <v>87</v>
      </c>
      <c r="AZ41" s="78"/>
      <c r="BA41" s="80" t="s">
        <v>87</v>
      </c>
      <c r="BB41" s="80" t="s">
        <v>87</v>
      </c>
      <c r="BC41" s="78" t="s">
        <v>86</v>
      </c>
      <c r="BD41" s="78" t="s">
        <v>89</v>
      </c>
      <c r="BE41" s="78" t="s">
        <v>89</v>
      </c>
      <c r="BF41" s="78" t="s">
        <v>86</v>
      </c>
      <c r="BG41" s="182"/>
      <c r="BH41" s="80" t="s">
        <v>88</v>
      </c>
      <c r="BI41" s="80" t="s">
        <v>88</v>
      </c>
      <c r="BJ41" s="80" t="s">
        <v>88</v>
      </c>
      <c r="BK41" s="170" t="s">
        <v>88</v>
      </c>
      <c r="BL41" s="80" t="s">
        <v>87</v>
      </c>
      <c r="BM41" s="170" t="s">
        <v>88</v>
      </c>
      <c r="BN41" s="80" t="s">
        <v>87</v>
      </c>
      <c r="BO41" s="80" t="s">
        <v>88</v>
      </c>
      <c r="BP41" s="78"/>
      <c r="BQ41" s="182"/>
    </row>
    <row r="42" spans="1:69" ht="30" customHeight="1">
      <c r="A42" s="248">
        <v>25</v>
      </c>
      <c r="B42" s="166" t="s">
        <v>495</v>
      </c>
      <c r="C42" s="166" t="s">
        <v>496</v>
      </c>
      <c r="D42" s="427" t="s">
        <v>462</v>
      </c>
      <c r="E42" s="437">
        <f>3500*G42</f>
        <v>1161545</v>
      </c>
      <c r="F42" s="31" t="s">
        <v>508</v>
      </c>
      <c r="G42" s="79">
        <v>331.87</v>
      </c>
      <c r="H42" s="79"/>
      <c r="I42" s="80">
        <v>1987</v>
      </c>
      <c r="J42" s="80" t="s">
        <v>87</v>
      </c>
      <c r="K42" s="80" t="s">
        <v>84</v>
      </c>
      <c r="L42" s="78" t="s">
        <v>86</v>
      </c>
      <c r="M42" s="78" t="s">
        <v>89</v>
      </c>
      <c r="N42" s="80" t="s">
        <v>88</v>
      </c>
      <c r="O42" s="80" t="s">
        <v>88</v>
      </c>
      <c r="P42" s="78" t="s">
        <v>515</v>
      </c>
      <c r="Q42" s="78" t="s">
        <v>512</v>
      </c>
      <c r="R42" s="78" t="s">
        <v>512</v>
      </c>
      <c r="S42" s="78" t="s">
        <v>517</v>
      </c>
      <c r="T42" s="80" t="s">
        <v>88</v>
      </c>
      <c r="U42" s="78" t="s">
        <v>556</v>
      </c>
      <c r="V42" s="78" t="s">
        <v>557</v>
      </c>
      <c r="W42" s="80" t="s">
        <v>88</v>
      </c>
      <c r="X42" s="80" t="s">
        <v>87</v>
      </c>
      <c r="Y42" s="80" t="s">
        <v>88</v>
      </c>
      <c r="Z42" s="80" t="s">
        <v>87</v>
      </c>
      <c r="AA42" s="80" t="s">
        <v>87</v>
      </c>
      <c r="AB42" s="80" t="s">
        <v>87</v>
      </c>
      <c r="AC42" s="80"/>
      <c r="AD42" s="78" t="s">
        <v>565</v>
      </c>
      <c r="AE42" s="173"/>
      <c r="AF42" s="80" t="s">
        <v>88</v>
      </c>
      <c r="AG42" s="173"/>
      <c r="AH42" s="80" t="s">
        <v>88</v>
      </c>
      <c r="AI42" s="173"/>
      <c r="AJ42" s="173"/>
      <c r="AK42" s="173"/>
      <c r="AL42" s="177"/>
      <c r="AM42" s="80" t="s">
        <v>87</v>
      </c>
      <c r="AN42" s="80" t="s">
        <v>87</v>
      </c>
      <c r="AO42" s="80" t="s">
        <v>88</v>
      </c>
      <c r="AP42" s="80" t="s">
        <v>88</v>
      </c>
      <c r="AQ42" s="80" t="s">
        <v>87</v>
      </c>
      <c r="AR42" s="78" t="s">
        <v>88</v>
      </c>
      <c r="AS42" s="78" t="s">
        <v>88</v>
      </c>
      <c r="AT42" s="78" t="s">
        <v>88</v>
      </c>
      <c r="AU42" s="80" t="s">
        <v>88</v>
      </c>
      <c r="AV42" s="80" t="s">
        <v>88</v>
      </c>
      <c r="AW42" s="80" t="s">
        <v>570</v>
      </c>
      <c r="AX42" s="80" t="s">
        <v>87</v>
      </c>
      <c r="AY42" s="80" t="s">
        <v>87</v>
      </c>
      <c r="AZ42" s="78"/>
      <c r="BA42" s="80" t="s">
        <v>87</v>
      </c>
      <c r="BB42" s="80" t="s">
        <v>87</v>
      </c>
      <c r="BC42" s="78" t="s">
        <v>86</v>
      </c>
      <c r="BD42" s="78" t="s">
        <v>89</v>
      </c>
      <c r="BE42" s="78" t="s">
        <v>89</v>
      </c>
      <c r="BF42" s="78" t="s">
        <v>86</v>
      </c>
      <c r="BG42" s="182"/>
      <c r="BH42" s="80" t="s">
        <v>88</v>
      </c>
      <c r="BI42" s="80" t="s">
        <v>88</v>
      </c>
      <c r="BJ42" s="80" t="s">
        <v>88</v>
      </c>
      <c r="BK42" s="170" t="s">
        <v>88</v>
      </c>
      <c r="BL42" s="80" t="s">
        <v>87</v>
      </c>
      <c r="BM42" s="170" t="s">
        <v>88</v>
      </c>
      <c r="BN42" s="80" t="s">
        <v>87</v>
      </c>
      <c r="BO42" s="80" t="s">
        <v>88</v>
      </c>
      <c r="BP42" s="78"/>
      <c r="BQ42" s="182"/>
    </row>
    <row r="43" spans="1:69" ht="30" customHeight="1">
      <c r="A43" s="248">
        <v>26</v>
      </c>
      <c r="B43" s="166" t="s">
        <v>497</v>
      </c>
      <c r="C43" s="166" t="s">
        <v>498</v>
      </c>
      <c r="D43" s="427" t="s">
        <v>462</v>
      </c>
      <c r="E43" s="437">
        <f>3500*G43</f>
        <v>1235080</v>
      </c>
      <c r="F43" s="31" t="s">
        <v>508</v>
      </c>
      <c r="G43" s="79">
        <v>352.88</v>
      </c>
      <c r="H43" s="79"/>
      <c r="I43" s="80">
        <v>2019</v>
      </c>
      <c r="J43" s="80" t="s">
        <v>87</v>
      </c>
      <c r="K43" s="80" t="s">
        <v>84</v>
      </c>
      <c r="L43" s="78" t="s">
        <v>92</v>
      </c>
      <c r="M43" s="78" t="s">
        <v>89</v>
      </c>
      <c r="N43" s="80" t="s">
        <v>87</v>
      </c>
      <c r="O43" s="80" t="s">
        <v>88</v>
      </c>
      <c r="P43" s="78" t="s">
        <v>528</v>
      </c>
      <c r="Q43" s="78" t="s">
        <v>512</v>
      </c>
      <c r="R43" s="78" t="s">
        <v>512</v>
      </c>
      <c r="S43" s="78" t="s">
        <v>518</v>
      </c>
      <c r="T43" s="80" t="s">
        <v>88</v>
      </c>
      <c r="U43" s="78" t="s">
        <v>542</v>
      </c>
      <c r="V43" s="78" t="s">
        <v>558</v>
      </c>
      <c r="W43" s="80" t="s">
        <v>88</v>
      </c>
      <c r="X43" s="80" t="s">
        <v>87</v>
      </c>
      <c r="Y43" s="80" t="s">
        <v>88</v>
      </c>
      <c r="Z43" s="80" t="s">
        <v>87</v>
      </c>
      <c r="AA43" s="80" t="s">
        <v>87</v>
      </c>
      <c r="AB43" s="80" t="s">
        <v>87</v>
      </c>
      <c r="AC43" s="80"/>
      <c r="AD43" s="78" t="s">
        <v>565</v>
      </c>
      <c r="AE43" s="173"/>
      <c r="AF43" s="80" t="s">
        <v>88</v>
      </c>
      <c r="AG43" s="173"/>
      <c r="AH43" s="80" t="s">
        <v>88</v>
      </c>
      <c r="AI43" s="173"/>
      <c r="AJ43" s="173"/>
      <c r="AK43" s="173"/>
      <c r="AL43" s="177"/>
      <c r="AM43" s="80" t="s">
        <v>87</v>
      </c>
      <c r="AN43" s="80" t="s">
        <v>87</v>
      </c>
      <c r="AO43" s="80" t="s">
        <v>88</v>
      </c>
      <c r="AP43" s="80" t="s">
        <v>88</v>
      </c>
      <c r="AQ43" s="80" t="s">
        <v>87</v>
      </c>
      <c r="AR43" s="78" t="s">
        <v>88</v>
      </c>
      <c r="AS43" s="78" t="s">
        <v>88</v>
      </c>
      <c r="AT43" s="78" t="s">
        <v>88</v>
      </c>
      <c r="AU43" s="80" t="s">
        <v>88</v>
      </c>
      <c r="AV43" s="80" t="s">
        <v>88</v>
      </c>
      <c r="AW43" s="80" t="s">
        <v>88</v>
      </c>
      <c r="AX43" s="80" t="s">
        <v>87</v>
      </c>
      <c r="AY43" s="80" t="s">
        <v>87</v>
      </c>
      <c r="AZ43" s="78" t="s">
        <v>573</v>
      </c>
      <c r="BA43" s="80" t="s">
        <v>87</v>
      </c>
      <c r="BB43" s="80" t="s">
        <v>87</v>
      </c>
      <c r="BC43" s="78" t="s">
        <v>92</v>
      </c>
      <c r="BD43" s="78" t="s">
        <v>89</v>
      </c>
      <c r="BE43" s="78" t="s">
        <v>89</v>
      </c>
      <c r="BF43" s="78" t="s">
        <v>86</v>
      </c>
      <c r="BG43" s="182"/>
      <c r="BH43" s="80" t="s">
        <v>88</v>
      </c>
      <c r="BI43" s="80" t="s">
        <v>88</v>
      </c>
      <c r="BJ43" s="80" t="s">
        <v>88</v>
      </c>
      <c r="BK43" s="170" t="s">
        <v>88</v>
      </c>
      <c r="BL43" s="80" t="s">
        <v>87</v>
      </c>
      <c r="BM43" s="170" t="s">
        <v>88</v>
      </c>
      <c r="BN43" s="80" t="s">
        <v>87</v>
      </c>
      <c r="BO43" s="80" t="s">
        <v>88</v>
      </c>
      <c r="BP43" s="78"/>
      <c r="BQ43" s="182"/>
    </row>
    <row r="44" spans="1:69" ht="30" customHeight="1">
      <c r="A44" s="248">
        <v>27</v>
      </c>
      <c r="B44" s="166" t="s">
        <v>499</v>
      </c>
      <c r="C44" s="166" t="s">
        <v>498</v>
      </c>
      <c r="D44" s="427" t="s">
        <v>462</v>
      </c>
      <c r="E44" s="432">
        <v>54862.49</v>
      </c>
      <c r="F44" s="31" t="s">
        <v>140</v>
      </c>
      <c r="G44" s="79">
        <v>24.94</v>
      </c>
      <c r="H44" s="79"/>
      <c r="I44" s="80">
        <v>2019</v>
      </c>
      <c r="J44" s="80" t="s">
        <v>87</v>
      </c>
      <c r="K44" s="80"/>
      <c r="L44" s="78"/>
      <c r="M44" s="78"/>
      <c r="N44" s="80"/>
      <c r="O44" s="80"/>
      <c r="P44" s="78"/>
      <c r="Q44" s="78"/>
      <c r="R44" s="78"/>
      <c r="S44" s="78"/>
      <c r="T44" s="80"/>
      <c r="U44" s="78"/>
      <c r="V44" s="78"/>
      <c r="W44" s="80"/>
      <c r="X44" s="80"/>
      <c r="Y44" s="80"/>
      <c r="Z44" s="80"/>
      <c r="AA44" s="80"/>
      <c r="AB44" s="80"/>
      <c r="AC44" s="80"/>
      <c r="AD44" s="78"/>
      <c r="AE44" s="173"/>
      <c r="AF44" s="80"/>
      <c r="AG44" s="173"/>
      <c r="AH44" s="80"/>
      <c r="AI44" s="173"/>
      <c r="AJ44" s="173"/>
      <c r="AK44" s="173"/>
      <c r="AL44" s="177"/>
      <c r="AM44" s="80"/>
      <c r="AN44" s="80"/>
      <c r="AO44" s="80"/>
      <c r="AP44" s="80"/>
      <c r="AQ44" s="80"/>
      <c r="AR44" s="78"/>
      <c r="AS44" s="78"/>
      <c r="AT44" s="78"/>
      <c r="AU44" s="80"/>
      <c r="AV44" s="80"/>
      <c r="AW44" s="80"/>
      <c r="AX44" s="80"/>
      <c r="AY44" s="80"/>
      <c r="AZ44" s="78"/>
      <c r="BA44" s="80"/>
      <c r="BB44" s="80"/>
      <c r="BC44" s="78"/>
      <c r="BD44" s="78"/>
      <c r="BE44" s="78"/>
      <c r="BF44" s="78"/>
      <c r="BG44" s="182"/>
      <c r="BH44" s="80"/>
      <c r="BI44" s="80"/>
      <c r="BJ44" s="80"/>
      <c r="BK44" s="170"/>
      <c r="BL44" s="80"/>
      <c r="BM44" s="170"/>
      <c r="BN44" s="80"/>
      <c r="BO44" s="80"/>
      <c r="BP44" s="78"/>
      <c r="BQ44" s="182"/>
    </row>
    <row r="45" spans="1:69" ht="30" customHeight="1">
      <c r="A45" s="248">
        <v>28</v>
      </c>
      <c r="B45" s="166" t="s">
        <v>460</v>
      </c>
      <c r="C45" s="166" t="s">
        <v>500</v>
      </c>
      <c r="D45" s="427" t="s">
        <v>462</v>
      </c>
      <c r="E45" s="437">
        <f>3500*G45</f>
        <v>336000</v>
      </c>
      <c r="F45" s="31" t="s">
        <v>508</v>
      </c>
      <c r="G45" s="79">
        <v>96</v>
      </c>
      <c r="H45" s="79"/>
      <c r="I45" s="80">
        <v>2020</v>
      </c>
      <c r="J45" s="80" t="s">
        <v>87</v>
      </c>
      <c r="K45" s="80" t="s">
        <v>84</v>
      </c>
      <c r="L45" s="78" t="s">
        <v>86</v>
      </c>
      <c r="M45" s="78" t="s">
        <v>89</v>
      </c>
      <c r="N45" s="80" t="s">
        <v>88</v>
      </c>
      <c r="O45" s="80" t="s">
        <v>88</v>
      </c>
      <c r="P45" s="78" t="s">
        <v>528</v>
      </c>
      <c r="Q45" s="78" t="s">
        <v>527</v>
      </c>
      <c r="R45" s="78" t="s">
        <v>512</v>
      </c>
      <c r="S45" s="78" t="s">
        <v>518</v>
      </c>
      <c r="T45" s="80" t="s">
        <v>88</v>
      </c>
      <c r="U45" s="78" t="s">
        <v>559</v>
      </c>
      <c r="V45" s="78" t="s">
        <v>296</v>
      </c>
      <c r="W45" s="80" t="s">
        <v>88</v>
      </c>
      <c r="X45" s="80" t="s">
        <v>87</v>
      </c>
      <c r="Y45" s="80" t="s">
        <v>88</v>
      </c>
      <c r="Z45" s="80" t="s">
        <v>87</v>
      </c>
      <c r="AA45" s="80" t="s">
        <v>87</v>
      </c>
      <c r="AB45" s="80" t="s">
        <v>87</v>
      </c>
      <c r="AC45" s="80"/>
      <c r="AD45" s="78" t="s">
        <v>563</v>
      </c>
      <c r="AE45" s="173"/>
      <c r="AF45" s="80" t="s">
        <v>88</v>
      </c>
      <c r="AG45" s="173"/>
      <c r="AH45" s="80" t="s">
        <v>88</v>
      </c>
      <c r="AI45" s="173"/>
      <c r="AJ45" s="173"/>
      <c r="AK45" s="173"/>
      <c r="AL45" s="177"/>
      <c r="AM45" s="80" t="s">
        <v>88</v>
      </c>
      <c r="AN45" s="80" t="s">
        <v>87</v>
      </c>
      <c r="AO45" s="80" t="s">
        <v>88</v>
      </c>
      <c r="AP45" s="80" t="s">
        <v>88</v>
      </c>
      <c r="AQ45" s="80" t="s">
        <v>88</v>
      </c>
      <c r="AR45" s="78" t="s">
        <v>88</v>
      </c>
      <c r="AS45" s="78" t="s">
        <v>88</v>
      </c>
      <c r="AT45" s="78" t="s">
        <v>88</v>
      </c>
      <c r="AU45" s="80" t="s">
        <v>88</v>
      </c>
      <c r="AV45" s="80" t="s">
        <v>88</v>
      </c>
      <c r="AW45" s="80" t="s">
        <v>88</v>
      </c>
      <c r="AX45" s="80" t="s">
        <v>87</v>
      </c>
      <c r="AY45" s="80" t="s">
        <v>87</v>
      </c>
      <c r="AZ45" s="78"/>
      <c r="BA45" s="80" t="s">
        <v>87</v>
      </c>
      <c r="BB45" s="80" t="s">
        <v>87</v>
      </c>
      <c r="BC45" s="78" t="s">
        <v>86</v>
      </c>
      <c r="BD45" s="78" t="s">
        <v>89</v>
      </c>
      <c r="BE45" s="78" t="s">
        <v>89</v>
      </c>
      <c r="BF45" s="78" t="s">
        <v>86</v>
      </c>
      <c r="BG45" s="182"/>
      <c r="BH45" s="80" t="s">
        <v>88</v>
      </c>
      <c r="BI45" s="80" t="s">
        <v>88</v>
      </c>
      <c r="BJ45" s="80" t="s">
        <v>88</v>
      </c>
      <c r="BK45" s="170" t="s">
        <v>88</v>
      </c>
      <c r="BL45" s="80" t="s">
        <v>87</v>
      </c>
      <c r="BM45" s="170" t="s">
        <v>88</v>
      </c>
      <c r="BN45" s="80" t="s">
        <v>87</v>
      </c>
      <c r="BO45" s="80" t="s">
        <v>88</v>
      </c>
      <c r="BP45" s="78"/>
      <c r="BQ45" s="182"/>
    </row>
    <row r="46" spans="1:69" ht="30" customHeight="1">
      <c r="A46" s="248">
        <v>29</v>
      </c>
      <c r="B46" s="166" t="s">
        <v>460</v>
      </c>
      <c r="C46" s="166" t="s">
        <v>501</v>
      </c>
      <c r="D46" s="427" t="s">
        <v>462</v>
      </c>
      <c r="E46" s="432">
        <v>325189.99</v>
      </c>
      <c r="F46" s="31" t="s">
        <v>140</v>
      </c>
      <c r="G46" s="79">
        <v>70</v>
      </c>
      <c r="H46" s="79"/>
      <c r="I46" s="80">
        <v>2020</v>
      </c>
      <c r="J46" s="80" t="s">
        <v>87</v>
      </c>
      <c r="K46" s="80" t="s">
        <v>84</v>
      </c>
      <c r="L46" s="78" t="s">
        <v>86</v>
      </c>
      <c r="M46" s="78" t="s">
        <v>89</v>
      </c>
      <c r="N46" s="80" t="s">
        <v>88</v>
      </c>
      <c r="O46" s="80" t="s">
        <v>88</v>
      </c>
      <c r="P46" s="78" t="s">
        <v>529</v>
      </c>
      <c r="Q46" s="78" t="s">
        <v>511</v>
      </c>
      <c r="R46" s="78" t="s">
        <v>512</v>
      </c>
      <c r="S46" s="78" t="s">
        <v>518</v>
      </c>
      <c r="T46" s="80" t="s">
        <v>88</v>
      </c>
      <c r="U46" s="78" t="s">
        <v>559</v>
      </c>
      <c r="V46" s="78" t="s">
        <v>113</v>
      </c>
      <c r="W46" s="80" t="s">
        <v>88</v>
      </c>
      <c r="X46" s="80" t="s">
        <v>87</v>
      </c>
      <c r="Y46" s="80" t="s">
        <v>88</v>
      </c>
      <c r="Z46" s="80" t="s">
        <v>87</v>
      </c>
      <c r="AA46" s="80" t="s">
        <v>87</v>
      </c>
      <c r="AB46" s="80" t="s">
        <v>87</v>
      </c>
      <c r="AC46" s="80"/>
      <c r="AD46" s="78" t="s">
        <v>563</v>
      </c>
      <c r="AE46" s="173"/>
      <c r="AF46" s="80" t="s">
        <v>88</v>
      </c>
      <c r="AG46" s="173"/>
      <c r="AH46" s="80" t="s">
        <v>88</v>
      </c>
      <c r="AI46" s="173"/>
      <c r="AJ46" s="173"/>
      <c r="AK46" s="173"/>
      <c r="AL46" s="177"/>
      <c r="AM46" s="80" t="s">
        <v>88</v>
      </c>
      <c r="AN46" s="80" t="s">
        <v>87</v>
      </c>
      <c r="AO46" s="80" t="s">
        <v>88</v>
      </c>
      <c r="AP46" s="80" t="s">
        <v>88</v>
      </c>
      <c r="AQ46" s="80" t="s">
        <v>88</v>
      </c>
      <c r="AR46" s="78" t="s">
        <v>88</v>
      </c>
      <c r="AS46" s="78" t="s">
        <v>88</v>
      </c>
      <c r="AT46" s="78" t="s">
        <v>88</v>
      </c>
      <c r="AU46" s="80" t="s">
        <v>88</v>
      </c>
      <c r="AV46" s="80" t="s">
        <v>88</v>
      </c>
      <c r="AW46" s="80" t="s">
        <v>88</v>
      </c>
      <c r="AX46" s="80" t="s">
        <v>87</v>
      </c>
      <c r="AY46" s="80" t="s">
        <v>87</v>
      </c>
      <c r="AZ46" s="78"/>
      <c r="BA46" s="80" t="s">
        <v>87</v>
      </c>
      <c r="BB46" s="80" t="s">
        <v>87</v>
      </c>
      <c r="BC46" s="78" t="s">
        <v>86</v>
      </c>
      <c r="BD46" s="78" t="s">
        <v>89</v>
      </c>
      <c r="BE46" s="78" t="s">
        <v>89</v>
      </c>
      <c r="BF46" s="78" t="s">
        <v>86</v>
      </c>
      <c r="BG46" s="182"/>
      <c r="BH46" s="80" t="s">
        <v>88</v>
      </c>
      <c r="BI46" s="80" t="s">
        <v>88</v>
      </c>
      <c r="BJ46" s="80" t="s">
        <v>88</v>
      </c>
      <c r="BK46" s="170" t="s">
        <v>88</v>
      </c>
      <c r="BL46" s="80" t="s">
        <v>87</v>
      </c>
      <c r="BM46" s="170"/>
      <c r="BN46" s="80"/>
      <c r="BO46" s="80"/>
      <c r="BP46" s="78"/>
      <c r="BQ46" s="182"/>
    </row>
    <row r="47" spans="1:69" ht="30" customHeight="1">
      <c r="A47" s="248">
        <v>30</v>
      </c>
      <c r="B47" s="166" t="s">
        <v>460</v>
      </c>
      <c r="C47" s="166" t="s">
        <v>502</v>
      </c>
      <c r="D47" s="427" t="s">
        <v>462</v>
      </c>
      <c r="E47" s="432">
        <v>335949.68</v>
      </c>
      <c r="F47" s="31" t="s">
        <v>140</v>
      </c>
      <c r="G47" s="79">
        <v>70</v>
      </c>
      <c r="H47" s="79"/>
      <c r="I47" s="80">
        <v>2020</v>
      </c>
      <c r="J47" s="80" t="s">
        <v>87</v>
      </c>
      <c r="K47" s="80" t="s">
        <v>84</v>
      </c>
      <c r="L47" s="78" t="s">
        <v>86</v>
      </c>
      <c r="M47" s="78" t="s">
        <v>89</v>
      </c>
      <c r="N47" s="80" t="s">
        <v>88</v>
      </c>
      <c r="O47" s="80" t="s">
        <v>88</v>
      </c>
      <c r="P47" s="78" t="s">
        <v>529</v>
      </c>
      <c r="Q47" s="78" t="s">
        <v>511</v>
      </c>
      <c r="R47" s="78" t="s">
        <v>512</v>
      </c>
      <c r="S47" s="78" t="s">
        <v>518</v>
      </c>
      <c r="T47" s="80" t="s">
        <v>88</v>
      </c>
      <c r="U47" s="78" t="s">
        <v>559</v>
      </c>
      <c r="V47" s="78" t="s">
        <v>113</v>
      </c>
      <c r="W47" s="80" t="s">
        <v>88</v>
      </c>
      <c r="X47" s="80" t="s">
        <v>87</v>
      </c>
      <c r="Y47" s="80" t="s">
        <v>88</v>
      </c>
      <c r="Z47" s="80" t="s">
        <v>87</v>
      </c>
      <c r="AA47" s="80" t="s">
        <v>87</v>
      </c>
      <c r="AB47" s="80" t="s">
        <v>87</v>
      </c>
      <c r="AC47" s="80"/>
      <c r="AD47" s="78" t="s">
        <v>563</v>
      </c>
      <c r="AE47" s="173"/>
      <c r="AF47" s="80" t="s">
        <v>88</v>
      </c>
      <c r="AG47" s="173"/>
      <c r="AH47" s="80" t="s">
        <v>88</v>
      </c>
      <c r="AI47" s="173"/>
      <c r="AJ47" s="173"/>
      <c r="AK47" s="173"/>
      <c r="AL47" s="177"/>
      <c r="AM47" s="80" t="s">
        <v>88</v>
      </c>
      <c r="AN47" s="80" t="s">
        <v>87</v>
      </c>
      <c r="AO47" s="80" t="s">
        <v>88</v>
      </c>
      <c r="AP47" s="80" t="s">
        <v>88</v>
      </c>
      <c r="AQ47" s="80" t="s">
        <v>88</v>
      </c>
      <c r="AR47" s="78" t="s">
        <v>88</v>
      </c>
      <c r="AS47" s="78" t="s">
        <v>88</v>
      </c>
      <c r="AT47" s="78" t="s">
        <v>88</v>
      </c>
      <c r="AU47" s="80" t="s">
        <v>88</v>
      </c>
      <c r="AV47" s="80" t="s">
        <v>88</v>
      </c>
      <c r="AW47" s="80" t="s">
        <v>88</v>
      </c>
      <c r="AX47" s="80" t="s">
        <v>87</v>
      </c>
      <c r="AY47" s="80" t="s">
        <v>87</v>
      </c>
      <c r="AZ47" s="78"/>
      <c r="BA47" s="80" t="s">
        <v>87</v>
      </c>
      <c r="BB47" s="80" t="s">
        <v>87</v>
      </c>
      <c r="BC47" s="78" t="s">
        <v>86</v>
      </c>
      <c r="BD47" s="78" t="s">
        <v>89</v>
      </c>
      <c r="BE47" s="78" t="s">
        <v>89</v>
      </c>
      <c r="BF47" s="78" t="s">
        <v>86</v>
      </c>
      <c r="BG47" s="182"/>
      <c r="BH47" s="80" t="s">
        <v>88</v>
      </c>
      <c r="BI47" s="80" t="s">
        <v>88</v>
      </c>
      <c r="BJ47" s="80" t="s">
        <v>88</v>
      </c>
      <c r="BK47" s="170" t="s">
        <v>88</v>
      </c>
      <c r="BL47" s="80" t="s">
        <v>87</v>
      </c>
      <c r="BM47" s="170" t="s">
        <v>88</v>
      </c>
      <c r="BN47" s="80" t="s">
        <v>87</v>
      </c>
      <c r="BO47" s="80" t="s">
        <v>88</v>
      </c>
      <c r="BP47" s="78"/>
      <c r="BQ47" s="182"/>
    </row>
    <row r="48" spans="1:69" ht="30" customHeight="1">
      <c r="A48" s="248">
        <v>31</v>
      </c>
      <c r="B48" s="167" t="s">
        <v>503</v>
      </c>
      <c r="C48" s="166" t="s">
        <v>504</v>
      </c>
      <c r="D48" s="427" t="s">
        <v>462</v>
      </c>
      <c r="E48" s="432">
        <v>1191104.04</v>
      </c>
      <c r="F48" s="31" t="s">
        <v>140</v>
      </c>
      <c r="G48" s="79"/>
      <c r="H48" s="79"/>
      <c r="I48" s="80">
        <v>1980</v>
      </c>
      <c r="J48" s="80" t="s">
        <v>87</v>
      </c>
      <c r="K48" s="80" t="s">
        <v>84</v>
      </c>
      <c r="L48" s="78" t="s">
        <v>86</v>
      </c>
      <c r="M48" s="78" t="s">
        <v>89</v>
      </c>
      <c r="N48" s="80" t="s">
        <v>88</v>
      </c>
      <c r="O48" s="80" t="s">
        <v>88</v>
      </c>
      <c r="P48" s="78" t="s">
        <v>530</v>
      </c>
      <c r="Q48" s="78" t="s">
        <v>511</v>
      </c>
      <c r="R48" s="78" t="s">
        <v>512</v>
      </c>
      <c r="S48" s="78" t="s">
        <v>517</v>
      </c>
      <c r="T48" s="80" t="s">
        <v>88</v>
      </c>
      <c r="U48" s="78" t="s">
        <v>542</v>
      </c>
      <c r="V48" s="78" t="s">
        <v>281</v>
      </c>
      <c r="W48" s="80" t="s">
        <v>88</v>
      </c>
      <c r="X48" s="80" t="s">
        <v>87</v>
      </c>
      <c r="Y48" s="80" t="s">
        <v>88</v>
      </c>
      <c r="Z48" s="80" t="s">
        <v>87</v>
      </c>
      <c r="AA48" s="80" t="s">
        <v>87</v>
      </c>
      <c r="AB48" s="80" t="s">
        <v>87</v>
      </c>
      <c r="AC48" s="80"/>
      <c r="AD48" s="78" t="s">
        <v>565</v>
      </c>
      <c r="AE48" s="173"/>
      <c r="AF48" s="80" t="s">
        <v>88</v>
      </c>
      <c r="AG48" s="173"/>
      <c r="AH48" s="80" t="s">
        <v>88</v>
      </c>
      <c r="AI48" s="173"/>
      <c r="AJ48" s="173"/>
      <c r="AK48" s="173"/>
      <c r="AL48" s="177"/>
      <c r="AM48" s="80" t="s">
        <v>88</v>
      </c>
      <c r="AN48" s="80" t="s">
        <v>87</v>
      </c>
      <c r="AO48" s="80" t="s">
        <v>88</v>
      </c>
      <c r="AP48" s="80" t="s">
        <v>88</v>
      </c>
      <c r="AQ48" s="80" t="s">
        <v>88</v>
      </c>
      <c r="AR48" s="78" t="s">
        <v>88</v>
      </c>
      <c r="AS48" s="78" t="s">
        <v>88</v>
      </c>
      <c r="AT48" s="78" t="s">
        <v>88</v>
      </c>
      <c r="AU48" s="80" t="s">
        <v>88</v>
      </c>
      <c r="AV48" s="80" t="s">
        <v>88</v>
      </c>
      <c r="AW48" s="80" t="s">
        <v>88</v>
      </c>
      <c r="AX48" s="80" t="s">
        <v>87</v>
      </c>
      <c r="AY48" s="80" t="s">
        <v>87</v>
      </c>
      <c r="AZ48" s="78"/>
      <c r="BA48" s="80" t="s">
        <v>87</v>
      </c>
      <c r="BB48" s="80" t="s">
        <v>87</v>
      </c>
      <c r="BC48" s="78" t="s">
        <v>86</v>
      </c>
      <c r="BD48" s="78" t="s">
        <v>89</v>
      </c>
      <c r="BE48" s="78" t="s">
        <v>89</v>
      </c>
      <c r="BF48" s="78" t="s">
        <v>86</v>
      </c>
      <c r="BG48" s="182"/>
      <c r="BH48" s="80" t="s">
        <v>88</v>
      </c>
      <c r="BI48" s="80" t="s">
        <v>88</v>
      </c>
      <c r="BJ48" s="80" t="s">
        <v>88</v>
      </c>
      <c r="BK48" s="170" t="s">
        <v>88</v>
      </c>
      <c r="BL48" s="80" t="s">
        <v>87</v>
      </c>
      <c r="BM48" s="170" t="s">
        <v>88</v>
      </c>
      <c r="BN48" s="80" t="s">
        <v>87</v>
      </c>
      <c r="BO48" s="80" t="s">
        <v>88</v>
      </c>
      <c r="BP48" s="78"/>
      <c r="BQ48" s="182"/>
    </row>
    <row r="49" spans="1:69" ht="43.15" customHeight="1">
      <c r="A49" s="248">
        <v>32</v>
      </c>
      <c r="B49" s="167" t="s">
        <v>505</v>
      </c>
      <c r="C49" s="166" t="s">
        <v>506</v>
      </c>
      <c r="D49" s="427" t="s">
        <v>462</v>
      </c>
      <c r="E49" s="350">
        <v>1209117.6399999999</v>
      </c>
      <c r="F49" s="31" t="s">
        <v>140</v>
      </c>
      <c r="G49" s="79"/>
      <c r="H49" s="79"/>
      <c r="I49" s="80">
        <v>1979</v>
      </c>
      <c r="J49" s="80" t="s">
        <v>87</v>
      </c>
      <c r="K49" s="80" t="s">
        <v>84</v>
      </c>
      <c r="L49" s="78" t="s">
        <v>86</v>
      </c>
      <c r="M49" s="78" t="s">
        <v>89</v>
      </c>
      <c r="N49" s="80" t="s">
        <v>88</v>
      </c>
      <c r="O49" s="80" t="s">
        <v>88</v>
      </c>
      <c r="P49" s="78" t="s">
        <v>531</v>
      </c>
      <c r="Q49" s="78" t="s">
        <v>511</v>
      </c>
      <c r="R49" s="78" t="s">
        <v>512</v>
      </c>
      <c r="S49" s="78" t="s">
        <v>517</v>
      </c>
      <c r="T49" s="80" t="s">
        <v>88</v>
      </c>
      <c r="U49" s="78" t="s">
        <v>542</v>
      </c>
      <c r="V49" s="78" t="s">
        <v>288</v>
      </c>
      <c r="W49" s="80" t="s">
        <v>88</v>
      </c>
      <c r="X49" s="80" t="s">
        <v>87</v>
      </c>
      <c r="Y49" s="80" t="s">
        <v>88</v>
      </c>
      <c r="Z49" s="80" t="s">
        <v>87</v>
      </c>
      <c r="AA49" s="80" t="s">
        <v>87</v>
      </c>
      <c r="AB49" s="80" t="s">
        <v>87</v>
      </c>
      <c r="AC49" s="80"/>
      <c r="AD49" s="78" t="s">
        <v>565</v>
      </c>
      <c r="AE49" s="173"/>
      <c r="AF49" s="80" t="s">
        <v>88</v>
      </c>
      <c r="AG49" s="173"/>
      <c r="AH49" s="80" t="s">
        <v>88</v>
      </c>
      <c r="AI49" s="173"/>
      <c r="AJ49" s="173"/>
      <c r="AK49" s="173"/>
      <c r="AL49" s="177"/>
      <c r="AM49" s="80" t="s">
        <v>88</v>
      </c>
      <c r="AN49" s="80" t="s">
        <v>87</v>
      </c>
      <c r="AO49" s="80" t="s">
        <v>88</v>
      </c>
      <c r="AP49" s="80" t="s">
        <v>88</v>
      </c>
      <c r="AQ49" s="80" t="s">
        <v>88</v>
      </c>
      <c r="AR49" s="78" t="s">
        <v>88</v>
      </c>
      <c r="AS49" s="78" t="s">
        <v>88</v>
      </c>
      <c r="AT49" s="78" t="s">
        <v>88</v>
      </c>
      <c r="AU49" s="80" t="s">
        <v>88</v>
      </c>
      <c r="AV49" s="80" t="s">
        <v>88</v>
      </c>
      <c r="AW49" s="80" t="s">
        <v>88</v>
      </c>
      <c r="AX49" s="80" t="s">
        <v>87</v>
      </c>
      <c r="AY49" s="80" t="s">
        <v>87</v>
      </c>
      <c r="AZ49" s="78"/>
      <c r="BA49" s="80" t="s">
        <v>87</v>
      </c>
      <c r="BB49" s="80" t="s">
        <v>87</v>
      </c>
      <c r="BC49" s="78" t="s">
        <v>92</v>
      </c>
      <c r="BD49" s="78" t="s">
        <v>89</v>
      </c>
      <c r="BE49" s="78" t="s">
        <v>89</v>
      </c>
      <c r="BF49" s="78" t="s">
        <v>86</v>
      </c>
      <c r="BG49" s="182"/>
      <c r="BH49" s="80" t="s">
        <v>88</v>
      </c>
      <c r="BI49" s="80" t="s">
        <v>88</v>
      </c>
      <c r="BJ49" s="80" t="s">
        <v>88</v>
      </c>
      <c r="BK49" s="170" t="s">
        <v>88</v>
      </c>
      <c r="BL49" s="80" t="s">
        <v>87</v>
      </c>
      <c r="BM49" s="170" t="s">
        <v>88</v>
      </c>
      <c r="BN49" s="80" t="s">
        <v>87</v>
      </c>
      <c r="BO49" s="80" t="s">
        <v>88</v>
      </c>
      <c r="BP49" s="78"/>
      <c r="BQ49" s="182"/>
    </row>
    <row r="50" spans="1:69" ht="43.15" customHeight="1">
      <c r="A50" s="248">
        <v>33</v>
      </c>
      <c r="B50" s="391" t="s">
        <v>837</v>
      </c>
      <c r="C50" s="345" t="s">
        <v>817</v>
      </c>
      <c r="D50" s="427" t="s">
        <v>462</v>
      </c>
      <c r="E50" s="437">
        <f>1500*G50</f>
        <v>273600</v>
      </c>
      <c r="F50" s="367" t="s">
        <v>508</v>
      </c>
      <c r="G50" s="346">
        <v>182.4</v>
      </c>
      <c r="H50" s="346"/>
      <c r="I50" s="347">
        <v>1991</v>
      </c>
      <c r="J50" s="80"/>
      <c r="K50" s="80" t="s">
        <v>84</v>
      </c>
      <c r="L50" s="351" t="s">
        <v>86</v>
      </c>
      <c r="M50" s="351" t="s">
        <v>89</v>
      </c>
      <c r="N50" s="347" t="s">
        <v>88</v>
      </c>
      <c r="O50" s="347" t="s">
        <v>88</v>
      </c>
      <c r="P50" s="351" t="s">
        <v>520</v>
      </c>
      <c r="Q50" s="351" t="s">
        <v>511</v>
      </c>
      <c r="R50" s="351"/>
      <c r="S50" s="351" t="s">
        <v>517</v>
      </c>
      <c r="T50" s="347" t="s">
        <v>88</v>
      </c>
      <c r="U50" s="351" t="s">
        <v>560</v>
      </c>
      <c r="V50" s="351" t="s">
        <v>818</v>
      </c>
      <c r="W50" s="347" t="s">
        <v>88</v>
      </c>
      <c r="X50" s="347" t="s">
        <v>87</v>
      </c>
      <c r="Y50" s="347" t="s">
        <v>88</v>
      </c>
      <c r="Z50" s="347" t="s">
        <v>87</v>
      </c>
      <c r="AA50" s="347" t="s">
        <v>87</v>
      </c>
      <c r="AB50" s="347" t="s">
        <v>87</v>
      </c>
      <c r="AC50" s="347"/>
      <c r="AD50" s="351"/>
      <c r="AE50" s="349"/>
      <c r="AF50" s="347" t="s">
        <v>88</v>
      </c>
      <c r="AG50" s="349"/>
      <c r="AH50" s="347" t="s">
        <v>88</v>
      </c>
      <c r="AI50" s="349"/>
      <c r="AJ50" s="349"/>
      <c r="AK50" s="349"/>
      <c r="AL50" s="352"/>
      <c r="AM50" s="347" t="s">
        <v>88</v>
      </c>
      <c r="AN50" s="347" t="s">
        <v>87</v>
      </c>
      <c r="AO50" s="347" t="s">
        <v>88</v>
      </c>
      <c r="AP50" s="347" t="s">
        <v>88</v>
      </c>
      <c r="AQ50" s="347" t="s">
        <v>88</v>
      </c>
      <c r="AR50" s="351" t="s">
        <v>88</v>
      </c>
      <c r="AS50" s="351" t="s">
        <v>88</v>
      </c>
      <c r="AT50" s="351" t="s">
        <v>88</v>
      </c>
      <c r="AU50" s="347" t="s">
        <v>88</v>
      </c>
      <c r="AV50" s="347" t="s">
        <v>88</v>
      </c>
      <c r="AW50" s="347" t="s">
        <v>90</v>
      </c>
      <c r="AX50" s="347" t="s">
        <v>87</v>
      </c>
      <c r="AY50" s="347" t="s">
        <v>87</v>
      </c>
      <c r="AZ50" s="351"/>
      <c r="BA50" s="347" t="s">
        <v>87</v>
      </c>
      <c r="BB50" s="347" t="s">
        <v>87</v>
      </c>
      <c r="BC50" s="351" t="s">
        <v>571</v>
      </c>
      <c r="BD50" s="351" t="s">
        <v>89</v>
      </c>
      <c r="BE50" s="351" t="s">
        <v>179</v>
      </c>
      <c r="BF50" s="351" t="s">
        <v>92</v>
      </c>
      <c r="BG50" s="392"/>
      <c r="BH50" s="347" t="s">
        <v>162</v>
      </c>
      <c r="BI50" s="347" t="s">
        <v>88</v>
      </c>
      <c r="BJ50" s="347" t="s">
        <v>575</v>
      </c>
      <c r="BK50" s="353" t="s">
        <v>88</v>
      </c>
      <c r="BL50" s="347" t="s">
        <v>87</v>
      </c>
      <c r="BM50" s="353" t="s">
        <v>88</v>
      </c>
      <c r="BN50" s="347" t="s">
        <v>88</v>
      </c>
      <c r="BO50" s="351"/>
      <c r="BP50" s="351"/>
      <c r="BQ50" s="348"/>
    </row>
    <row r="51" spans="1:69" ht="55.15" customHeight="1">
      <c r="A51" s="248">
        <v>34</v>
      </c>
      <c r="B51" s="167" t="s">
        <v>772</v>
      </c>
      <c r="C51" s="271" t="s">
        <v>770</v>
      </c>
      <c r="D51" s="427" t="s">
        <v>462</v>
      </c>
      <c r="E51" s="432">
        <v>1576522.16</v>
      </c>
      <c r="F51" s="31" t="s">
        <v>140</v>
      </c>
      <c r="G51" s="79">
        <v>425</v>
      </c>
      <c r="H51" s="79"/>
      <c r="I51" s="80">
        <v>2021</v>
      </c>
      <c r="J51" s="80" t="s">
        <v>87</v>
      </c>
      <c r="K51" s="80" t="s">
        <v>84</v>
      </c>
      <c r="L51" s="78" t="s">
        <v>92</v>
      </c>
      <c r="M51" s="78" t="s">
        <v>89</v>
      </c>
      <c r="N51" s="80" t="s">
        <v>87</v>
      </c>
      <c r="O51" s="80" t="s">
        <v>88</v>
      </c>
      <c r="P51" s="78" t="s">
        <v>530</v>
      </c>
      <c r="Q51" s="78" t="s">
        <v>511</v>
      </c>
      <c r="R51" s="78" t="s">
        <v>512</v>
      </c>
      <c r="S51" s="78" t="s">
        <v>521</v>
      </c>
      <c r="T51" s="80" t="s">
        <v>88</v>
      </c>
      <c r="U51" s="78" t="s">
        <v>542</v>
      </c>
      <c r="V51" s="78" t="s">
        <v>113</v>
      </c>
      <c r="W51" s="80" t="s">
        <v>88</v>
      </c>
      <c r="X51" s="80" t="s">
        <v>87</v>
      </c>
      <c r="Y51" s="80" t="s">
        <v>88</v>
      </c>
      <c r="Z51" s="80" t="s">
        <v>87</v>
      </c>
      <c r="AA51" s="80" t="s">
        <v>87</v>
      </c>
      <c r="AB51" s="80" t="s">
        <v>87</v>
      </c>
      <c r="AC51" s="80"/>
      <c r="AD51" s="78" t="s">
        <v>565</v>
      </c>
      <c r="AE51" s="173"/>
      <c r="AF51" s="80" t="s">
        <v>88</v>
      </c>
      <c r="AG51" s="173"/>
      <c r="AH51" s="80" t="s">
        <v>88</v>
      </c>
      <c r="AI51" s="173"/>
      <c r="AJ51" s="173"/>
      <c r="AK51" s="173"/>
      <c r="AL51" s="177"/>
      <c r="AM51" s="80" t="s">
        <v>87</v>
      </c>
      <c r="AN51" s="80" t="s">
        <v>87</v>
      </c>
      <c r="AO51" s="80" t="s">
        <v>87</v>
      </c>
      <c r="AP51" s="80" t="s">
        <v>88</v>
      </c>
      <c r="AQ51" s="80" t="s">
        <v>87</v>
      </c>
      <c r="AR51" s="78" t="s">
        <v>88</v>
      </c>
      <c r="AS51" s="78" t="s">
        <v>88</v>
      </c>
      <c r="AT51" s="78" t="s">
        <v>88</v>
      </c>
      <c r="AU51" s="80" t="s">
        <v>87</v>
      </c>
      <c r="AV51" s="80" t="s">
        <v>87</v>
      </c>
      <c r="AW51" s="80" t="s">
        <v>90</v>
      </c>
      <c r="AX51" s="80" t="s">
        <v>87</v>
      </c>
      <c r="AY51" s="80" t="s">
        <v>87</v>
      </c>
      <c r="AZ51" s="78"/>
      <c r="BA51" s="80" t="s">
        <v>87</v>
      </c>
      <c r="BB51" s="80" t="s">
        <v>87</v>
      </c>
      <c r="BC51" s="78" t="s">
        <v>85</v>
      </c>
      <c r="BD51" s="78" t="s">
        <v>89</v>
      </c>
      <c r="BE51" s="78" t="s">
        <v>92</v>
      </c>
      <c r="BF51" s="78" t="s">
        <v>92</v>
      </c>
      <c r="BG51" s="182"/>
      <c r="BH51" s="80" t="s">
        <v>162</v>
      </c>
      <c r="BI51" s="80" t="s">
        <v>88</v>
      </c>
      <c r="BJ51" s="80" t="s">
        <v>88</v>
      </c>
      <c r="BK51" s="170" t="s">
        <v>87</v>
      </c>
      <c r="BL51" s="80" t="s">
        <v>87</v>
      </c>
      <c r="BM51" s="170" t="s">
        <v>88</v>
      </c>
      <c r="BN51" s="80" t="s">
        <v>87</v>
      </c>
      <c r="BO51" s="80" t="s">
        <v>88</v>
      </c>
      <c r="BP51" s="78"/>
      <c r="BQ51" s="182"/>
    </row>
    <row r="52" spans="1:69" ht="34.9" customHeight="1">
      <c r="A52" s="248">
        <v>35</v>
      </c>
      <c r="B52" s="167" t="s">
        <v>811</v>
      </c>
      <c r="C52" s="166" t="s">
        <v>739</v>
      </c>
      <c r="D52" s="427" t="s">
        <v>462</v>
      </c>
      <c r="E52" s="432">
        <v>14276.17</v>
      </c>
      <c r="F52" s="31" t="s">
        <v>140</v>
      </c>
      <c r="G52" s="79"/>
      <c r="H52" s="79"/>
      <c r="I52" s="80">
        <v>2015</v>
      </c>
      <c r="J52" s="80" t="s">
        <v>87</v>
      </c>
      <c r="K52" s="80" t="s">
        <v>84</v>
      </c>
      <c r="L52" s="173"/>
      <c r="M52" s="108"/>
      <c r="N52" s="108"/>
      <c r="O52" s="108"/>
      <c r="P52" s="108"/>
      <c r="Q52" s="108"/>
      <c r="R52" s="108"/>
      <c r="S52" s="108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</row>
    <row r="53" spans="1:69" ht="35.450000000000003" customHeight="1">
      <c r="A53" s="248">
        <v>36</v>
      </c>
      <c r="B53" s="167" t="s">
        <v>812</v>
      </c>
      <c r="C53" s="166" t="s">
        <v>826</v>
      </c>
      <c r="D53" s="427" t="s">
        <v>462</v>
      </c>
      <c r="E53" s="432">
        <v>1287381.94</v>
      </c>
      <c r="F53" s="31" t="s">
        <v>140</v>
      </c>
      <c r="G53" s="79"/>
      <c r="H53" s="79"/>
      <c r="I53" s="80">
        <v>2018</v>
      </c>
      <c r="J53" s="80" t="s">
        <v>87</v>
      </c>
      <c r="K53" s="80" t="s">
        <v>84</v>
      </c>
      <c r="L53" s="173"/>
      <c r="M53" s="108"/>
      <c r="N53" s="108"/>
      <c r="O53" s="108"/>
      <c r="P53" s="108"/>
      <c r="Q53" s="108"/>
      <c r="R53" s="108"/>
      <c r="S53" s="108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</row>
    <row r="54" spans="1:69" ht="43.15" customHeight="1">
      <c r="A54" s="248">
        <v>37</v>
      </c>
      <c r="B54" s="167" t="s">
        <v>813</v>
      </c>
      <c r="C54" s="166" t="s">
        <v>827</v>
      </c>
      <c r="D54" s="427" t="s">
        <v>462</v>
      </c>
      <c r="E54" s="432">
        <v>709691.57</v>
      </c>
      <c r="F54" s="31" t="s">
        <v>140</v>
      </c>
      <c r="G54" s="79"/>
      <c r="H54" s="79"/>
      <c r="I54" s="80">
        <v>2018</v>
      </c>
      <c r="J54" s="80" t="s">
        <v>87</v>
      </c>
      <c r="K54" s="80" t="s">
        <v>84</v>
      </c>
      <c r="L54" s="173"/>
      <c r="M54" s="108"/>
      <c r="N54" s="108"/>
      <c r="O54" s="108"/>
      <c r="P54" s="108"/>
      <c r="Q54" s="108"/>
      <c r="R54" s="108"/>
      <c r="S54" s="108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</row>
    <row r="55" spans="1:69" ht="43.15" customHeight="1">
      <c r="A55" s="248">
        <v>38</v>
      </c>
      <c r="B55" s="167" t="s">
        <v>814</v>
      </c>
      <c r="C55" s="345" t="s">
        <v>809</v>
      </c>
      <c r="D55" s="427" t="s">
        <v>462</v>
      </c>
      <c r="E55" s="432">
        <v>14966.56</v>
      </c>
      <c r="F55" s="31" t="s">
        <v>140</v>
      </c>
      <c r="G55" s="346"/>
      <c r="H55" s="346"/>
      <c r="I55" s="347">
        <v>2019</v>
      </c>
      <c r="J55" s="80" t="s">
        <v>87</v>
      </c>
      <c r="K55" s="347"/>
      <c r="L55" s="349"/>
      <c r="M55" s="108"/>
      <c r="N55" s="108"/>
      <c r="O55" s="108"/>
      <c r="P55" s="108"/>
      <c r="Q55" s="108"/>
      <c r="R55" s="108"/>
      <c r="S55" s="108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</row>
    <row r="56" spans="1:69" ht="43.15" customHeight="1">
      <c r="A56" s="248">
        <v>39</v>
      </c>
      <c r="B56" s="167" t="s">
        <v>815</v>
      </c>
      <c r="C56" s="345" t="s">
        <v>828</v>
      </c>
      <c r="D56" s="427" t="s">
        <v>462</v>
      </c>
      <c r="E56" s="432">
        <v>33900</v>
      </c>
      <c r="F56" s="367" t="s">
        <v>140</v>
      </c>
      <c r="G56" s="346"/>
      <c r="H56" s="346"/>
      <c r="I56" s="347">
        <v>2023</v>
      </c>
      <c r="J56" s="80" t="s">
        <v>87</v>
      </c>
      <c r="K56" s="347"/>
      <c r="L56" s="349"/>
      <c r="M56" s="108"/>
      <c r="N56" s="108"/>
      <c r="O56" s="108"/>
      <c r="P56" s="108"/>
      <c r="Q56" s="108"/>
      <c r="R56" s="108"/>
      <c r="S56" s="108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</row>
    <row r="57" spans="1:69" ht="62.45" customHeight="1">
      <c r="A57" s="248">
        <v>40</v>
      </c>
      <c r="B57" s="167" t="s">
        <v>810</v>
      </c>
      <c r="C57" s="167" t="s">
        <v>631</v>
      </c>
      <c r="D57" s="426" t="s">
        <v>462</v>
      </c>
      <c r="E57" s="350">
        <v>810129</v>
      </c>
      <c r="F57" s="31" t="s">
        <v>140</v>
      </c>
      <c r="G57" s="169"/>
      <c r="H57" s="169"/>
      <c r="I57" s="170" t="s">
        <v>632</v>
      </c>
      <c r="J57" s="80" t="s">
        <v>87</v>
      </c>
      <c r="K57" s="170" t="s">
        <v>84</v>
      </c>
      <c r="L57" s="174"/>
      <c r="M57" s="108"/>
      <c r="N57" s="108"/>
      <c r="O57" s="108"/>
      <c r="P57" s="108"/>
      <c r="Q57" s="108"/>
      <c r="R57" s="108"/>
      <c r="S57" s="108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</row>
    <row r="58" spans="1:69" ht="49.15" customHeight="1">
      <c r="A58" s="248">
        <v>41</v>
      </c>
      <c r="B58" s="404" t="s">
        <v>843</v>
      </c>
      <c r="C58" s="404" t="s">
        <v>844</v>
      </c>
      <c r="D58" s="405" t="s">
        <v>462</v>
      </c>
      <c r="E58" s="350">
        <v>143346.59</v>
      </c>
      <c r="F58" s="434" t="s">
        <v>140</v>
      </c>
      <c r="G58" s="406"/>
      <c r="H58" s="406"/>
      <c r="I58" s="407">
        <v>2023</v>
      </c>
      <c r="J58" s="408"/>
      <c r="K58" s="407"/>
      <c r="L58" s="409"/>
      <c r="M58" s="108"/>
      <c r="N58" s="108"/>
      <c r="O58" s="108"/>
      <c r="P58" s="108"/>
      <c r="Q58" s="108"/>
      <c r="R58" s="108"/>
      <c r="S58" s="108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</row>
    <row r="59" spans="1:69" ht="25.15" customHeight="1">
      <c r="A59" s="201" t="s">
        <v>142</v>
      </c>
      <c r="B59" s="254" t="s">
        <v>130</v>
      </c>
      <c r="C59" s="82"/>
      <c r="D59" s="428"/>
      <c r="E59" s="431"/>
      <c r="F59" s="83"/>
      <c r="G59" s="186"/>
      <c r="H59" s="186"/>
      <c r="I59" s="84"/>
      <c r="J59" s="410"/>
      <c r="K59" s="410"/>
      <c r="L59" s="410"/>
      <c r="M59" s="413"/>
      <c r="N59" s="98"/>
      <c r="O59" s="98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</row>
    <row r="60" spans="1:69" ht="53.45" customHeight="1">
      <c r="A60" s="443">
        <v>1</v>
      </c>
      <c r="B60" s="438" t="s">
        <v>849</v>
      </c>
      <c r="C60" s="415" t="s">
        <v>842</v>
      </c>
      <c r="D60" s="412" t="s">
        <v>462</v>
      </c>
      <c r="E60" s="432">
        <v>243457.87</v>
      </c>
      <c r="F60" s="281" t="s">
        <v>140</v>
      </c>
      <c r="G60" s="346"/>
      <c r="H60" s="346"/>
      <c r="I60" s="411">
        <v>2023</v>
      </c>
      <c r="J60" s="250"/>
      <c r="K60" s="250"/>
      <c r="L60" s="250"/>
      <c r="M60" s="251"/>
      <c r="N60" s="252"/>
      <c r="O60" s="252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</row>
    <row r="61" spans="1:69" ht="39" customHeight="1">
      <c r="A61" s="444">
        <v>2</v>
      </c>
      <c r="B61" s="381" t="s">
        <v>736</v>
      </c>
      <c r="C61" s="236" t="s">
        <v>737</v>
      </c>
      <c r="D61" s="429"/>
      <c r="E61" s="432">
        <v>690707.48</v>
      </c>
      <c r="F61" s="435" t="s">
        <v>140</v>
      </c>
      <c r="G61" s="79"/>
      <c r="H61" s="79"/>
      <c r="I61" s="255"/>
      <c r="J61" s="250"/>
      <c r="K61" s="250"/>
      <c r="L61" s="250"/>
      <c r="M61" s="251"/>
      <c r="N61" s="252"/>
      <c r="O61" s="252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</row>
    <row r="62" spans="1:69" ht="57" customHeight="1">
      <c r="A62" s="444">
        <v>3</v>
      </c>
      <c r="B62" s="439" t="s">
        <v>740</v>
      </c>
      <c r="C62" s="236" t="s">
        <v>488</v>
      </c>
      <c r="D62" s="430"/>
      <c r="E62" s="433">
        <v>2271511.41</v>
      </c>
      <c r="F62" s="195" t="s">
        <v>140</v>
      </c>
      <c r="G62" s="272" t="s">
        <v>741</v>
      </c>
      <c r="H62" s="79"/>
      <c r="I62" s="72">
        <v>2013</v>
      </c>
      <c r="J62" s="250"/>
      <c r="K62" s="250"/>
      <c r="L62" s="250"/>
      <c r="M62" s="251"/>
      <c r="N62" s="252"/>
      <c r="O62" s="252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</row>
    <row r="63" spans="1:69" ht="71.45" customHeight="1">
      <c r="A63" s="443">
        <v>4</v>
      </c>
      <c r="B63" s="167" t="s">
        <v>742</v>
      </c>
      <c r="C63" s="236" t="s">
        <v>498</v>
      </c>
      <c r="D63" s="344"/>
      <c r="E63" s="433">
        <v>1242522.81</v>
      </c>
      <c r="F63" s="195" t="s">
        <v>140</v>
      </c>
      <c r="G63" s="273" t="s">
        <v>743</v>
      </c>
      <c r="H63" s="79"/>
      <c r="I63" s="72">
        <v>2019</v>
      </c>
      <c r="J63" s="250"/>
      <c r="K63" s="250"/>
      <c r="L63" s="250"/>
      <c r="M63" s="251"/>
      <c r="N63" s="252"/>
      <c r="O63" s="252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</row>
    <row r="64" spans="1:69" ht="39" customHeight="1">
      <c r="A64" s="444">
        <v>5</v>
      </c>
      <c r="B64" s="440" t="s">
        <v>816</v>
      </c>
      <c r="C64" s="196" t="s">
        <v>650</v>
      </c>
      <c r="D64" s="277"/>
      <c r="E64" s="370">
        <v>20526</v>
      </c>
      <c r="F64" s="195" t="s">
        <v>140</v>
      </c>
      <c r="G64" s="148"/>
      <c r="H64" s="79"/>
      <c r="I64" s="30">
        <v>2011</v>
      </c>
      <c r="J64" s="250"/>
      <c r="K64" s="250"/>
      <c r="L64" s="250"/>
      <c r="M64" s="251"/>
      <c r="N64" s="252"/>
      <c r="O64" s="252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</row>
    <row r="65" spans="1:69" ht="39" customHeight="1">
      <c r="A65" s="444">
        <v>6</v>
      </c>
      <c r="B65" s="441" t="s">
        <v>744</v>
      </c>
      <c r="C65" s="275" t="s">
        <v>771</v>
      </c>
      <c r="D65" s="276"/>
      <c r="E65" s="370">
        <v>49105</v>
      </c>
      <c r="F65" s="195" t="s">
        <v>140</v>
      </c>
      <c r="G65" s="30"/>
      <c r="H65" s="79"/>
      <c r="I65" s="30">
        <v>2006</v>
      </c>
      <c r="J65" s="250"/>
      <c r="K65" s="250"/>
      <c r="L65" s="250"/>
      <c r="M65" s="251"/>
      <c r="N65" s="252"/>
      <c r="O65" s="252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</row>
    <row r="66" spans="1:69" ht="139.9" customHeight="1">
      <c r="A66" s="443">
        <v>7</v>
      </c>
      <c r="B66" s="167" t="s">
        <v>745</v>
      </c>
      <c r="C66" s="236" t="s">
        <v>746</v>
      </c>
      <c r="D66" s="276" t="s">
        <v>747</v>
      </c>
      <c r="E66" s="370">
        <v>5912547.9000000004</v>
      </c>
      <c r="F66" s="195" t="s">
        <v>140</v>
      </c>
      <c r="G66" s="195" t="s">
        <v>748</v>
      </c>
      <c r="H66" s="79"/>
      <c r="I66" s="30">
        <v>2021</v>
      </c>
      <c r="J66" s="250"/>
      <c r="K66" s="250"/>
      <c r="L66" s="250"/>
      <c r="M66" s="251"/>
      <c r="N66" s="252"/>
      <c r="O66" s="252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</row>
    <row r="67" spans="1:69" ht="25.15" customHeight="1">
      <c r="A67" s="444">
        <v>8</v>
      </c>
      <c r="B67" s="442" t="s">
        <v>627</v>
      </c>
      <c r="C67" s="196" t="s">
        <v>578</v>
      </c>
      <c r="D67" s="357"/>
      <c r="E67" s="370">
        <v>608406.69999999995</v>
      </c>
      <c r="F67" s="195" t="s">
        <v>140</v>
      </c>
      <c r="G67" s="198"/>
      <c r="H67" s="198"/>
      <c r="I67" s="199">
        <v>2009</v>
      </c>
    </row>
    <row r="68" spans="1:69" ht="43.15" customHeight="1">
      <c r="A68" s="444">
        <v>9</v>
      </c>
      <c r="B68" s="442" t="s">
        <v>820</v>
      </c>
      <c r="C68" s="354" t="s">
        <v>821</v>
      </c>
      <c r="D68" s="357"/>
      <c r="E68" s="370">
        <v>267000</v>
      </c>
      <c r="F68" s="195" t="s">
        <v>140</v>
      </c>
      <c r="G68" s="300"/>
      <c r="H68" s="300"/>
      <c r="I68" s="305">
        <v>2023</v>
      </c>
    </row>
    <row r="69" spans="1:69" ht="25.15" customHeight="1">
      <c r="A69" s="443">
        <v>10</v>
      </c>
      <c r="B69" s="442" t="s">
        <v>579</v>
      </c>
      <c r="C69" s="196" t="s">
        <v>494</v>
      </c>
      <c r="D69" s="197"/>
      <c r="E69" s="365">
        <v>71740.12</v>
      </c>
      <c r="F69" s="195" t="s">
        <v>140</v>
      </c>
      <c r="G69" s="198"/>
      <c r="H69" s="198"/>
      <c r="I69" s="199">
        <v>2012</v>
      </c>
    </row>
    <row r="70" spans="1:69" ht="25.15" customHeight="1">
      <c r="A70" s="444">
        <v>11</v>
      </c>
      <c r="B70" s="442" t="s">
        <v>626</v>
      </c>
      <c r="C70" s="196" t="s">
        <v>580</v>
      </c>
      <c r="D70" s="197"/>
      <c r="E70" s="365">
        <v>516242.73</v>
      </c>
      <c r="F70" s="195" t="s">
        <v>140</v>
      </c>
      <c r="G70" s="198"/>
      <c r="H70" s="198"/>
      <c r="I70" s="199" t="s">
        <v>629</v>
      </c>
    </row>
    <row r="71" spans="1:69" ht="25.15" customHeight="1">
      <c r="A71" s="444">
        <v>12</v>
      </c>
      <c r="B71" s="442" t="s">
        <v>579</v>
      </c>
      <c r="C71" s="196" t="s">
        <v>581</v>
      </c>
      <c r="D71" s="197"/>
      <c r="E71" s="365">
        <v>98915.92</v>
      </c>
      <c r="F71" s="195" t="s">
        <v>140</v>
      </c>
      <c r="G71" s="198"/>
      <c r="H71" s="198"/>
      <c r="I71" s="199">
        <v>2012</v>
      </c>
    </row>
    <row r="72" spans="1:69" ht="25.15" customHeight="1">
      <c r="A72" s="443">
        <v>13</v>
      </c>
      <c r="B72" s="442" t="s">
        <v>579</v>
      </c>
      <c r="C72" s="196" t="s">
        <v>582</v>
      </c>
      <c r="D72" s="197"/>
      <c r="E72" s="365">
        <v>90191.42</v>
      </c>
      <c r="F72" s="195" t="s">
        <v>140</v>
      </c>
      <c r="G72" s="198"/>
      <c r="H72" s="198"/>
      <c r="I72" s="199">
        <v>2012</v>
      </c>
    </row>
    <row r="73" spans="1:69" ht="25.15" customHeight="1">
      <c r="A73" s="444">
        <v>14</v>
      </c>
      <c r="B73" s="442" t="s">
        <v>579</v>
      </c>
      <c r="C73" s="196" t="s">
        <v>583</v>
      </c>
      <c r="D73" s="197"/>
      <c r="E73" s="365">
        <v>46159.1</v>
      </c>
      <c r="F73" s="195" t="s">
        <v>140</v>
      </c>
      <c r="G73" s="198"/>
      <c r="H73" s="198"/>
      <c r="I73" s="199">
        <v>2012</v>
      </c>
    </row>
    <row r="74" spans="1:69" ht="25.15" customHeight="1">
      <c r="A74" s="444">
        <v>15</v>
      </c>
      <c r="B74" s="442" t="s">
        <v>579</v>
      </c>
      <c r="C74" s="196" t="s">
        <v>584</v>
      </c>
      <c r="D74" s="197"/>
      <c r="E74" s="365">
        <v>80401.31</v>
      </c>
      <c r="F74" s="195" t="s">
        <v>140</v>
      </c>
      <c r="G74" s="198"/>
      <c r="H74" s="198"/>
      <c r="I74" s="199">
        <v>2013</v>
      </c>
    </row>
    <row r="75" spans="1:69" ht="25.15" customHeight="1">
      <c r="A75" s="443">
        <v>16</v>
      </c>
      <c r="B75" s="442" t="s">
        <v>579</v>
      </c>
      <c r="C75" s="196" t="s">
        <v>585</v>
      </c>
      <c r="D75" s="197"/>
      <c r="E75" s="365">
        <v>33939.85</v>
      </c>
      <c r="F75" s="195" t="s">
        <v>140</v>
      </c>
      <c r="G75" s="198"/>
      <c r="H75" s="198"/>
      <c r="I75" s="199">
        <v>2018</v>
      </c>
    </row>
    <row r="76" spans="1:69" ht="25.15" customHeight="1">
      <c r="A76" s="444">
        <v>17</v>
      </c>
      <c r="B76" s="442" t="s">
        <v>586</v>
      </c>
      <c r="C76" s="196" t="s">
        <v>587</v>
      </c>
      <c r="D76" s="197"/>
      <c r="E76" s="365">
        <v>54023.21</v>
      </c>
      <c r="F76" s="195" t="s">
        <v>140</v>
      </c>
      <c r="G76" s="198"/>
      <c r="H76" s="198"/>
      <c r="I76" s="199">
        <v>2012</v>
      </c>
    </row>
    <row r="77" spans="1:69" ht="25.15" customHeight="1">
      <c r="A77" s="444">
        <v>18</v>
      </c>
      <c r="B77" s="442" t="s">
        <v>588</v>
      </c>
      <c r="C77" s="196" t="s">
        <v>493</v>
      </c>
      <c r="D77" s="197"/>
      <c r="E77" s="365">
        <v>13800</v>
      </c>
      <c r="F77" s="195" t="s">
        <v>140</v>
      </c>
      <c r="G77" s="198"/>
      <c r="H77" s="198"/>
      <c r="I77" s="199">
        <v>2013</v>
      </c>
    </row>
    <row r="78" spans="1:69" ht="25.15" customHeight="1">
      <c r="A78" s="443">
        <v>19</v>
      </c>
      <c r="B78" s="442" t="s">
        <v>588</v>
      </c>
      <c r="C78" s="196" t="s">
        <v>589</v>
      </c>
      <c r="D78" s="197"/>
      <c r="E78" s="365">
        <v>30533.61</v>
      </c>
      <c r="F78" s="195" t="s">
        <v>140</v>
      </c>
      <c r="G78" s="198"/>
      <c r="H78" s="198"/>
      <c r="I78" s="199">
        <v>2018</v>
      </c>
    </row>
    <row r="79" spans="1:69" ht="25.15" customHeight="1">
      <c r="A79" s="444">
        <v>20</v>
      </c>
      <c r="B79" s="442" t="s">
        <v>590</v>
      </c>
      <c r="C79" s="196" t="s">
        <v>587</v>
      </c>
      <c r="D79" s="197"/>
      <c r="E79" s="365">
        <v>215399.79</v>
      </c>
      <c r="F79" s="195" t="s">
        <v>140</v>
      </c>
      <c r="G79" s="198"/>
      <c r="H79" s="198"/>
      <c r="I79" s="199" t="s">
        <v>591</v>
      </c>
    </row>
    <row r="80" spans="1:69" ht="25.15" customHeight="1">
      <c r="A80" s="444">
        <v>21</v>
      </c>
      <c r="B80" s="442" t="s">
        <v>592</v>
      </c>
      <c r="C80" s="196" t="s">
        <v>593</v>
      </c>
      <c r="D80" s="197"/>
      <c r="E80" s="365">
        <v>155200</v>
      </c>
      <c r="F80" s="195" t="s">
        <v>140</v>
      </c>
      <c r="G80" s="198"/>
      <c r="H80" s="198"/>
      <c r="I80" s="199">
        <v>2022</v>
      </c>
    </row>
    <row r="81" spans="1:9" ht="25.15" customHeight="1">
      <c r="A81" s="443">
        <v>22</v>
      </c>
      <c r="B81" s="442" t="s">
        <v>594</v>
      </c>
      <c r="C81" s="196" t="s">
        <v>595</v>
      </c>
      <c r="D81" s="197"/>
      <c r="E81" s="365">
        <v>4699.83</v>
      </c>
      <c r="F81" s="195" t="s">
        <v>140</v>
      </c>
      <c r="G81" s="198"/>
      <c r="H81" s="198"/>
      <c r="I81" s="199">
        <v>2016</v>
      </c>
    </row>
    <row r="82" spans="1:9" ht="25.15" customHeight="1">
      <c r="A82" s="444">
        <v>23</v>
      </c>
      <c r="B82" s="442" t="s">
        <v>596</v>
      </c>
      <c r="C82" s="196" t="s">
        <v>597</v>
      </c>
      <c r="D82" s="197"/>
      <c r="E82" s="365">
        <v>5235.8500000000004</v>
      </c>
      <c r="F82" s="195" t="s">
        <v>140</v>
      </c>
      <c r="G82" s="198"/>
      <c r="H82" s="198"/>
      <c r="I82" s="199">
        <v>2016</v>
      </c>
    </row>
    <row r="83" spans="1:9" ht="25.15" customHeight="1">
      <c r="A83" s="444">
        <v>24</v>
      </c>
      <c r="B83" s="442" t="s">
        <v>598</v>
      </c>
      <c r="C83" s="196" t="s">
        <v>599</v>
      </c>
      <c r="D83" s="197"/>
      <c r="E83" s="365">
        <v>382127.54</v>
      </c>
      <c r="F83" s="195" t="s">
        <v>140</v>
      </c>
      <c r="G83" s="198"/>
      <c r="H83" s="198"/>
      <c r="I83" s="199">
        <v>2018</v>
      </c>
    </row>
    <row r="84" spans="1:9" ht="25.15" customHeight="1">
      <c r="A84" s="443">
        <v>25</v>
      </c>
      <c r="B84" s="442" t="s">
        <v>579</v>
      </c>
      <c r="C84" s="196" t="s">
        <v>600</v>
      </c>
      <c r="D84" s="197"/>
      <c r="E84" s="365">
        <v>19354.02</v>
      </c>
      <c r="F84" s="195" t="s">
        <v>140</v>
      </c>
      <c r="G84" s="198"/>
      <c r="H84" s="198"/>
      <c r="I84" s="199">
        <v>2017</v>
      </c>
    </row>
    <row r="85" spans="1:9" ht="25.15" customHeight="1">
      <c r="A85" s="444">
        <v>26</v>
      </c>
      <c r="B85" s="442" t="s">
        <v>601</v>
      </c>
      <c r="C85" s="196" t="s">
        <v>595</v>
      </c>
      <c r="D85" s="197"/>
      <c r="E85" s="365">
        <v>14297.68</v>
      </c>
      <c r="F85" s="195" t="s">
        <v>140</v>
      </c>
      <c r="G85" s="198"/>
      <c r="H85" s="198"/>
      <c r="I85" s="199">
        <v>2017</v>
      </c>
    </row>
    <row r="86" spans="1:9" ht="42" customHeight="1">
      <c r="A86" s="444">
        <v>27</v>
      </c>
      <c r="B86" s="442" t="s">
        <v>602</v>
      </c>
      <c r="C86" s="196" t="s">
        <v>603</v>
      </c>
      <c r="D86" s="197"/>
      <c r="E86" s="365">
        <v>310644.58</v>
      </c>
      <c r="F86" s="195" t="s">
        <v>140</v>
      </c>
      <c r="G86" s="198"/>
      <c r="H86" s="198"/>
      <c r="I86" s="199">
        <v>2019</v>
      </c>
    </row>
    <row r="87" spans="1:9" ht="25.15" customHeight="1">
      <c r="A87" s="443">
        <v>28</v>
      </c>
      <c r="B87" s="442" t="s">
        <v>594</v>
      </c>
      <c r="C87" s="196" t="s">
        <v>604</v>
      </c>
      <c r="D87" s="197"/>
      <c r="E87" s="365">
        <v>10999</v>
      </c>
      <c r="F87" s="195" t="s">
        <v>140</v>
      </c>
      <c r="G87" s="198"/>
      <c r="H87" s="198"/>
      <c r="I87" s="199">
        <v>2019</v>
      </c>
    </row>
    <row r="88" spans="1:9" ht="25.15" customHeight="1">
      <c r="A88" s="444">
        <v>29</v>
      </c>
      <c r="B88" s="442" t="s">
        <v>749</v>
      </c>
      <c r="C88" s="196" t="s">
        <v>605</v>
      </c>
      <c r="D88" s="197"/>
      <c r="E88" s="365">
        <v>35000</v>
      </c>
      <c r="F88" s="195" t="s">
        <v>140</v>
      </c>
      <c r="G88" s="198"/>
      <c r="H88" s="198"/>
      <c r="I88" s="199">
        <v>2019</v>
      </c>
    </row>
    <row r="89" spans="1:9" ht="35.450000000000003" customHeight="1">
      <c r="A89" s="444">
        <v>30</v>
      </c>
      <c r="B89" s="442" t="s">
        <v>628</v>
      </c>
      <c r="C89" s="196" t="s">
        <v>606</v>
      </c>
      <c r="D89" s="197"/>
      <c r="E89" s="365">
        <v>181610.96</v>
      </c>
      <c r="F89" s="195" t="s">
        <v>140</v>
      </c>
      <c r="G89" s="198"/>
      <c r="H89" s="198"/>
      <c r="I89" s="199">
        <v>2019</v>
      </c>
    </row>
    <row r="90" spans="1:9" ht="25.15" customHeight="1">
      <c r="A90" s="443">
        <v>31</v>
      </c>
      <c r="B90" s="442" t="s">
        <v>579</v>
      </c>
      <c r="C90" s="196" t="s">
        <v>490</v>
      </c>
      <c r="D90" s="197"/>
      <c r="E90" s="365">
        <v>19929</v>
      </c>
      <c r="F90" s="195" t="s">
        <v>140</v>
      </c>
      <c r="G90" s="198"/>
      <c r="H90" s="198"/>
      <c r="I90" s="199">
        <v>2019</v>
      </c>
    </row>
    <row r="91" spans="1:9" ht="25.15" customHeight="1">
      <c r="A91" s="444">
        <v>32</v>
      </c>
      <c r="B91" s="442" t="s">
        <v>607</v>
      </c>
      <c r="C91" s="196" t="s">
        <v>608</v>
      </c>
      <c r="D91" s="197"/>
      <c r="E91" s="365">
        <v>15000</v>
      </c>
      <c r="F91" s="195" t="s">
        <v>140</v>
      </c>
      <c r="G91" s="198"/>
      <c r="H91" s="198"/>
      <c r="I91" s="199">
        <v>2019</v>
      </c>
    </row>
    <row r="92" spans="1:9" ht="33.6" customHeight="1">
      <c r="A92" s="444">
        <v>33</v>
      </c>
      <c r="B92" s="442" t="s">
        <v>750</v>
      </c>
      <c r="C92" s="196" t="s">
        <v>593</v>
      </c>
      <c r="D92" s="197"/>
      <c r="E92" s="365">
        <v>176200</v>
      </c>
      <c r="F92" s="195" t="s">
        <v>140</v>
      </c>
      <c r="G92" s="198"/>
      <c r="H92" s="198"/>
      <c r="I92" s="199">
        <v>2019.2021999999999</v>
      </c>
    </row>
    <row r="93" spans="1:9" ht="25.15" customHeight="1">
      <c r="A93" s="443">
        <v>34</v>
      </c>
      <c r="B93" s="442" t="s">
        <v>609</v>
      </c>
      <c r="C93" s="196" t="s">
        <v>610</v>
      </c>
      <c r="D93" s="197"/>
      <c r="E93" s="365">
        <v>12100</v>
      </c>
      <c r="F93" s="195" t="s">
        <v>140</v>
      </c>
      <c r="G93" s="198"/>
      <c r="H93" s="198"/>
      <c r="I93" s="199">
        <v>2020</v>
      </c>
    </row>
    <row r="94" spans="1:9" ht="25.15" customHeight="1">
      <c r="A94" s="444">
        <v>35</v>
      </c>
      <c r="B94" s="442" t="s">
        <v>611</v>
      </c>
      <c r="C94" s="196" t="s">
        <v>612</v>
      </c>
      <c r="D94" s="197"/>
      <c r="E94" s="365">
        <v>26328.15</v>
      </c>
      <c r="F94" s="195" t="s">
        <v>140</v>
      </c>
      <c r="G94" s="198"/>
      <c r="H94" s="198"/>
      <c r="I94" s="199">
        <v>2020</v>
      </c>
    </row>
    <row r="95" spans="1:9" ht="25.15" customHeight="1">
      <c r="A95" s="444">
        <v>36</v>
      </c>
      <c r="B95" s="442" t="s">
        <v>751</v>
      </c>
      <c r="C95" s="196" t="s">
        <v>613</v>
      </c>
      <c r="D95" s="197"/>
      <c r="E95" s="365">
        <v>523928.91</v>
      </c>
      <c r="F95" s="195" t="s">
        <v>140</v>
      </c>
      <c r="G95" s="198"/>
      <c r="H95" s="198"/>
      <c r="I95" s="199">
        <v>2020</v>
      </c>
    </row>
    <row r="96" spans="1:9" ht="25.15" customHeight="1">
      <c r="A96" s="443">
        <v>37</v>
      </c>
      <c r="B96" s="442" t="s">
        <v>614</v>
      </c>
      <c r="C96" s="196" t="s">
        <v>615</v>
      </c>
      <c r="D96" s="200"/>
      <c r="E96" s="365">
        <v>95000</v>
      </c>
      <c r="F96" s="195" t="s">
        <v>140</v>
      </c>
      <c r="G96" s="198"/>
      <c r="H96" s="198"/>
      <c r="I96" s="199"/>
    </row>
    <row r="97" spans="1:69" ht="25.15" customHeight="1">
      <c r="A97" s="444">
        <v>38</v>
      </c>
      <c r="B97" s="442" t="s">
        <v>614</v>
      </c>
      <c r="C97" s="196" t="s">
        <v>616</v>
      </c>
      <c r="D97" s="200"/>
      <c r="E97" s="365">
        <v>112268.48</v>
      </c>
      <c r="F97" s="195" t="s">
        <v>140</v>
      </c>
      <c r="G97" s="198"/>
      <c r="H97" s="198"/>
      <c r="I97" s="199"/>
    </row>
    <row r="98" spans="1:69" ht="25.15" customHeight="1">
      <c r="A98" s="444">
        <v>39</v>
      </c>
      <c r="B98" s="442" t="s">
        <v>617</v>
      </c>
      <c r="C98" s="196" t="s">
        <v>618</v>
      </c>
      <c r="D98" s="200"/>
      <c r="E98" s="365">
        <v>97500</v>
      </c>
      <c r="F98" s="195" t="s">
        <v>140</v>
      </c>
      <c r="G98" s="198"/>
      <c r="H98" s="198"/>
      <c r="I98" s="199"/>
    </row>
    <row r="99" spans="1:69" ht="25.15" customHeight="1">
      <c r="A99" s="443">
        <v>40</v>
      </c>
      <c r="B99" s="442" t="s">
        <v>773</v>
      </c>
      <c r="C99" s="196" t="s">
        <v>619</v>
      </c>
      <c r="D99" s="200"/>
      <c r="E99" s="365">
        <v>2612768.69</v>
      </c>
      <c r="F99" s="195" t="s">
        <v>140</v>
      </c>
      <c r="G99" s="198"/>
      <c r="H99" s="198"/>
      <c r="I99" s="199"/>
    </row>
    <row r="100" spans="1:69" ht="25.15" customHeight="1">
      <c r="A100" s="444">
        <v>41</v>
      </c>
      <c r="B100" s="442" t="s">
        <v>614</v>
      </c>
      <c r="C100" s="196" t="s">
        <v>620</v>
      </c>
      <c r="D100" s="200"/>
      <c r="E100" s="365">
        <v>77500</v>
      </c>
      <c r="F100" s="195" t="s">
        <v>140</v>
      </c>
      <c r="G100" s="198"/>
      <c r="H100" s="198"/>
      <c r="I100" s="199"/>
    </row>
    <row r="101" spans="1:69" ht="25.15" customHeight="1">
      <c r="A101" s="444">
        <v>42</v>
      </c>
      <c r="B101" s="442" t="s">
        <v>614</v>
      </c>
      <c r="C101" s="196" t="s">
        <v>621</v>
      </c>
      <c r="D101" s="200"/>
      <c r="E101" s="365">
        <v>80000</v>
      </c>
      <c r="F101" s="195" t="s">
        <v>140</v>
      </c>
      <c r="G101" s="198"/>
      <c r="H101" s="198"/>
      <c r="I101" s="199"/>
    </row>
    <row r="102" spans="1:69" ht="25.15" customHeight="1">
      <c r="A102" s="443">
        <v>43</v>
      </c>
      <c r="B102" s="442" t="s">
        <v>614</v>
      </c>
      <c r="C102" s="196" t="s">
        <v>622</v>
      </c>
      <c r="D102" s="200"/>
      <c r="E102" s="365">
        <v>78000</v>
      </c>
      <c r="F102" s="195" t="s">
        <v>140</v>
      </c>
      <c r="G102" s="198"/>
      <c r="H102" s="198"/>
      <c r="I102" s="199"/>
    </row>
    <row r="103" spans="1:69" ht="25.15" customHeight="1">
      <c r="A103" s="444">
        <v>44</v>
      </c>
      <c r="B103" s="442" t="s">
        <v>617</v>
      </c>
      <c r="C103" s="196" t="s">
        <v>623</v>
      </c>
      <c r="D103" s="200"/>
      <c r="E103" s="365">
        <v>130000</v>
      </c>
      <c r="F103" s="195" t="s">
        <v>140</v>
      </c>
      <c r="G103" s="198"/>
      <c r="H103" s="198"/>
      <c r="I103" s="199"/>
    </row>
    <row r="104" spans="1:69" ht="25.15" customHeight="1">
      <c r="A104" s="444">
        <v>45</v>
      </c>
      <c r="B104" s="442" t="s">
        <v>614</v>
      </c>
      <c r="C104" s="196" t="s">
        <v>623</v>
      </c>
      <c r="D104" s="200"/>
      <c r="E104" s="365">
        <v>97000</v>
      </c>
      <c r="F104" s="195" t="s">
        <v>140</v>
      </c>
      <c r="G104" s="198"/>
      <c r="H104" s="198"/>
      <c r="I104" s="199"/>
    </row>
    <row r="105" spans="1:69" ht="32.450000000000003" customHeight="1">
      <c r="A105" s="443">
        <v>46</v>
      </c>
      <c r="B105" s="382" t="s">
        <v>767</v>
      </c>
      <c r="C105" s="196" t="s">
        <v>606</v>
      </c>
      <c r="D105" s="277"/>
      <c r="E105" s="366">
        <v>1291302.8400000001</v>
      </c>
      <c r="F105" s="195" t="s">
        <v>140</v>
      </c>
      <c r="G105" s="198"/>
      <c r="H105" s="198"/>
      <c r="I105" s="199"/>
    </row>
    <row r="106" spans="1:69" ht="50.45" customHeight="1">
      <c r="A106" s="278" t="s">
        <v>143</v>
      </c>
      <c r="B106" s="358" t="s">
        <v>79</v>
      </c>
      <c r="C106" s="199"/>
      <c r="D106" s="280"/>
      <c r="E106" s="363">
        <f>864792.93+10500</f>
        <v>875292.93</v>
      </c>
      <c r="F106" s="195" t="s">
        <v>140</v>
      </c>
      <c r="G106" s="203"/>
    </row>
    <row r="107" spans="1:69" ht="42" customHeight="1">
      <c r="A107" s="202"/>
      <c r="B107" s="382" t="s">
        <v>825</v>
      </c>
      <c r="C107" s="196" t="s">
        <v>819</v>
      </c>
      <c r="D107" s="277"/>
      <c r="E107" s="366">
        <v>2896111.51</v>
      </c>
      <c r="F107" s="301" t="s">
        <v>140</v>
      </c>
      <c r="G107" s="18"/>
    </row>
    <row r="108" spans="1:69" ht="34.15" customHeight="1">
      <c r="A108" s="281"/>
      <c r="B108" s="393" t="s">
        <v>838</v>
      </c>
      <c r="C108" s="282" t="s">
        <v>839</v>
      </c>
      <c r="D108" s="283"/>
      <c r="E108" s="364">
        <v>402184</v>
      </c>
      <c r="F108" s="195" t="s">
        <v>140</v>
      </c>
      <c r="G108" s="18"/>
    </row>
    <row r="109" spans="1:69" ht="28.15" customHeight="1">
      <c r="A109" s="198"/>
      <c r="B109" s="74" t="s">
        <v>808</v>
      </c>
      <c r="C109" s="274"/>
      <c r="D109" s="274"/>
      <c r="E109" s="116">
        <v>68757</v>
      </c>
      <c r="F109" s="436" t="s">
        <v>140</v>
      </c>
      <c r="G109" s="18"/>
    </row>
    <row r="110" spans="1:69" ht="30.6" customHeight="1">
      <c r="A110" s="355"/>
      <c r="B110" s="359" t="s">
        <v>630</v>
      </c>
      <c r="C110" s="356"/>
      <c r="D110" s="356"/>
      <c r="E110" s="370">
        <v>8700</v>
      </c>
      <c r="F110" s="195" t="s">
        <v>140</v>
      </c>
      <c r="G110" s="18"/>
    </row>
    <row r="111" spans="1:69" ht="21" customHeight="1">
      <c r="A111" s="18"/>
      <c r="B111" s="360"/>
      <c r="C111" s="311"/>
      <c r="D111" s="311"/>
      <c r="E111" s="361"/>
      <c r="F111" s="362"/>
      <c r="G111" s="18"/>
    </row>
    <row r="112" spans="1:69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</row>
    <row r="113" spans="1:69" ht="27.6" customHeight="1">
      <c r="A113" s="205">
        <v>2</v>
      </c>
      <c r="B113" s="206" t="s">
        <v>427</v>
      </c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</row>
    <row r="114" spans="1:69" ht="13.9" customHeight="1">
      <c r="A114" s="460" t="s">
        <v>0</v>
      </c>
      <c r="B114" s="460" t="s">
        <v>31</v>
      </c>
      <c r="C114" s="460" t="s">
        <v>14</v>
      </c>
      <c r="D114" s="460" t="s">
        <v>146</v>
      </c>
      <c r="E114" s="462" t="s">
        <v>76</v>
      </c>
      <c r="F114" s="463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</row>
    <row r="115" spans="1:69" ht="51.6" customHeight="1">
      <c r="A115" s="461"/>
      <c r="B115" s="461"/>
      <c r="C115" s="461"/>
      <c r="D115" s="461"/>
      <c r="E115" s="464"/>
      <c r="F115" s="465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</row>
    <row r="116" spans="1:69" ht="33.6" customHeight="1">
      <c r="A116" s="285" t="s">
        <v>176</v>
      </c>
      <c r="B116" s="286" t="s">
        <v>79</v>
      </c>
      <c r="C116" s="195" t="s">
        <v>636</v>
      </c>
      <c r="D116" s="287"/>
      <c r="E116" s="199" t="s">
        <v>635</v>
      </c>
      <c r="F116" s="288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</row>
    <row r="117" spans="1:69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</row>
    <row r="118" spans="1:69" ht="30.6" customHeight="1">
      <c r="A118" s="311"/>
      <c r="B118" s="480" t="s">
        <v>806</v>
      </c>
      <c r="C118" s="481"/>
      <c r="D118" s="481"/>
      <c r="E118" s="481"/>
      <c r="F118" s="481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</row>
    <row r="119" spans="1:69" ht="28.9" customHeight="1">
      <c r="A119" s="311"/>
      <c r="B119" s="311" t="s">
        <v>807</v>
      </c>
      <c r="C119" s="311"/>
      <c r="D119" s="311"/>
      <c r="E119" s="311"/>
      <c r="F119" s="311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</row>
    <row r="120" spans="1:69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</row>
    <row r="121" spans="1:69" ht="23.45" customHeight="1">
      <c r="A121" s="205">
        <v>3</v>
      </c>
      <c r="B121" s="206" t="s">
        <v>651</v>
      </c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</row>
    <row r="122" spans="1:69" ht="13.9" customHeight="1">
      <c r="A122" s="460" t="s">
        <v>0</v>
      </c>
      <c r="B122" s="460" t="s">
        <v>31</v>
      </c>
      <c r="C122" s="460" t="s">
        <v>14</v>
      </c>
      <c r="D122" s="460" t="s">
        <v>146</v>
      </c>
      <c r="E122" s="462" t="s">
        <v>76</v>
      </c>
      <c r="F122" s="463"/>
      <c r="G122" s="460" t="s">
        <v>32</v>
      </c>
      <c r="H122" s="460" t="s">
        <v>33</v>
      </c>
      <c r="I122" s="460" t="s">
        <v>34</v>
      </c>
      <c r="J122" s="460" t="s">
        <v>160</v>
      </c>
      <c r="K122" s="460" t="s">
        <v>163</v>
      </c>
      <c r="L122" s="466" t="s">
        <v>35</v>
      </c>
      <c r="M122" s="466"/>
      <c r="N122" s="466"/>
      <c r="O122" s="466"/>
      <c r="P122" s="467" t="s">
        <v>36</v>
      </c>
      <c r="Q122" s="468"/>
      <c r="R122" s="468"/>
      <c r="S122" s="469"/>
      <c r="T122" s="460" t="s">
        <v>37</v>
      </c>
      <c r="U122" s="460" t="s">
        <v>38</v>
      </c>
      <c r="V122" s="460" t="s">
        <v>131</v>
      </c>
      <c r="W122" s="460" t="s">
        <v>39</v>
      </c>
      <c r="X122" s="460" t="s">
        <v>40</v>
      </c>
      <c r="Y122" s="460" t="s">
        <v>41</v>
      </c>
      <c r="Z122" s="460" t="s">
        <v>42</v>
      </c>
      <c r="AA122" s="460" t="s">
        <v>93</v>
      </c>
      <c r="AB122" s="467" t="s">
        <v>132</v>
      </c>
      <c r="AC122" s="468"/>
      <c r="AD122" s="468"/>
      <c r="AE122" s="468"/>
      <c r="AF122" s="468"/>
      <c r="AG122" s="469"/>
      <c r="AH122" s="467" t="s">
        <v>133</v>
      </c>
      <c r="AI122" s="468"/>
      <c r="AJ122" s="468"/>
      <c r="AK122" s="468"/>
      <c r="AL122" s="469"/>
      <c r="AM122" s="467" t="s">
        <v>3</v>
      </c>
      <c r="AN122" s="468"/>
      <c r="AO122" s="468"/>
      <c r="AP122" s="468"/>
      <c r="AQ122" s="468"/>
      <c r="AR122" s="468"/>
      <c r="AS122" s="468"/>
      <c r="AT122" s="468"/>
      <c r="AU122" s="468"/>
      <c r="AV122" s="468"/>
      <c r="AW122" s="468"/>
      <c r="AX122" s="468"/>
      <c r="AY122" s="468"/>
      <c r="AZ122" s="469"/>
      <c r="BA122" s="467" t="s">
        <v>43</v>
      </c>
      <c r="BB122" s="468"/>
      <c r="BC122" s="468"/>
      <c r="BD122" s="468"/>
      <c r="BE122" s="468"/>
      <c r="BF122" s="468"/>
      <c r="BG122" s="468"/>
      <c r="BH122" s="468"/>
      <c r="BI122" s="468"/>
      <c r="BJ122" s="468"/>
      <c r="BK122" s="468"/>
      <c r="BL122" s="468"/>
      <c r="BM122" s="468"/>
      <c r="BN122" s="468"/>
      <c r="BO122" s="468"/>
      <c r="BP122" s="469"/>
      <c r="BQ122" s="460" t="s">
        <v>161</v>
      </c>
    </row>
    <row r="123" spans="1:69" ht="75.599999999999994" customHeight="1">
      <c r="A123" s="461"/>
      <c r="B123" s="461"/>
      <c r="C123" s="461"/>
      <c r="D123" s="461"/>
      <c r="E123" s="464"/>
      <c r="F123" s="465"/>
      <c r="G123" s="461"/>
      <c r="H123" s="461"/>
      <c r="I123" s="461"/>
      <c r="J123" s="461"/>
      <c r="K123" s="461"/>
      <c r="L123" s="96" t="s">
        <v>44</v>
      </c>
      <c r="M123" s="96" t="s">
        <v>45</v>
      </c>
      <c r="N123" s="96" t="s">
        <v>46</v>
      </c>
      <c r="O123" s="96" t="s">
        <v>47</v>
      </c>
      <c r="P123" s="96" t="s">
        <v>48</v>
      </c>
      <c r="Q123" s="96" t="s">
        <v>49</v>
      </c>
      <c r="R123" s="96" t="s">
        <v>50</v>
      </c>
      <c r="S123" s="96" t="s">
        <v>51</v>
      </c>
      <c r="T123" s="461"/>
      <c r="U123" s="461"/>
      <c r="V123" s="461"/>
      <c r="W123" s="461"/>
      <c r="X123" s="461"/>
      <c r="Y123" s="461"/>
      <c r="Z123" s="461"/>
      <c r="AA123" s="461"/>
      <c r="AB123" s="97" t="s">
        <v>15</v>
      </c>
      <c r="AC123" s="97" t="s">
        <v>94</v>
      </c>
      <c r="AD123" s="97" t="s">
        <v>95</v>
      </c>
      <c r="AE123" s="97" t="s">
        <v>52</v>
      </c>
      <c r="AF123" s="97" t="s">
        <v>53</v>
      </c>
      <c r="AG123" s="97" t="s">
        <v>54</v>
      </c>
      <c r="AH123" s="97" t="s">
        <v>55</v>
      </c>
      <c r="AI123" s="97" t="s">
        <v>96</v>
      </c>
      <c r="AJ123" s="97" t="s">
        <v>16</v>
      </c>
      <c r="AK123" s="97" t="s">
        <v>147</v>
      </c>
      <c r="AL123" s="97" t="s">
        <v>91</v>
      </c>
      <c r="AM123" s="96" t="s">
        <v>56</v>
      </c>
      <c r="AN123" s="96" t="s">
        <v>57</v>
      </c>
      <c r="AO123" s="96" t="s">
        <v>58</v>
      </c>
      <c r="AP123" s="96" t="s">
        <v>59</v>
      </c>
      <c r="AQ123" s="96" t="s">
        <v>60</v>
      </c>
      <c r="AR123" s="96" t="s">
        <v>148</v>
      </c>
      <c r="AS123" s="96" t="s">
        <v>149</v>
      </c>
      <c r="AT123" s="96" t="s">
        <v>150</v>
      </c>
      <c r="AU123" s="96" t="s">
        <v>7</v>
      </c>
      <c r="AV123" s="96" t="s">
        <v>8</v>
      </c>
      <c r="AW123" s="96" t="s">
        <v>9</v>
      </c>
      <c r="AX123" s="96" t="s">
        <v>61</v>
      </c>
      <c r="AY123" s="96" t="s">
        <v>10</v>
      </c>
      <c r="AZ123" s="96" t="s">
        <v>11</v>
      </c>
      <c r="BA123" s="96" t="s">
        <v>12</v>
      </c>
      <c r="BB123" s="96" t="s">
        <v>6</v>
      </c>
      <c r="BC123" s="96" t="s">
        <v>151</v>
      </c>
      <c r="BD123" s="96" t="s">
        <v>152</v>
      </c>
      <c r="BE123" s="96" t="s">
        <v>153</v>
      </c>
      <c r="BF123" s="96" t="s">
        <v>154</v>
      </c>
      <c r="BG123" s="96" t="s">
        <v>164</v>
      </c>
      <c r="BH123" s="96" t="s">
        <v>62</v>
      </c>
      <c r="BI123" s="96" t="s">
        <v>63</v>
      </c>
      <c r="BJ123" s="96" t="s">
        <v>64</v>
      </c>
      <c r="BK123" s="96" t="s">
        <v>155</v>
      </c>
      <c r="BL123" s="96" t="s">
        <v>65</v>
      </c>
      <c r="BM123" s="96" t="s">
        <v>156</v>
      </c>
      <c r="BN123" s="96" t="s">
        <v>66</v>
      </c>
      <c r="BO123" s="96" t="s">
        <v>67</v>
      </c>
      <c r="BP123" s="96" t="s">
        <v>11</v>
      </c>
      <c r="BQ123" s="461"/>
    </row>
    <row r="124" spans="1:69" ht="19.149999999999999" customHeight="1">
      <c r="A124" s="93" t="s">
        <v>141</v>
      </c>
      <c r="B124" s="231" t="s">
        <v>129</v>
      </c>
      <c r="C124" s="232"/>
      <c r="D124" s="232"/>
      <c r="E124" s="210"/>
      <c r="F124" s="211"/>
      <c r="G124" s="93"/>
      <c r="H124" s="93"/>
      <c r="I124" s="93"/>
      <c r="J124" s="93"/>
      <c r="K124" s="93"/>
      <c r="L124" s="94"/>
      <c r="M124" s="94"/>
      <c r="N124" s="94"/>
      <c r="O124" s="94"/>
      <c r="P124" s="94"/>
      <c r="Q124" s="94"/>
      <c r="R124" s="94"/>
      <c r="S124" s="94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3"/>
    </row>
    <row r="125" spans="1:69" ht="37.15" customHeight="1">
      <c r="A125" s="289">
        <v>1</v>
      </c>
      <c r="B125" s="237" t="s">
        <v>637</v>
      </c>
      <c r="C125" s="175" t="s">
        <v>652</v>
      </c>
      <c r="D125" s="175" t="s">
        <v>462</v>
      </c>
      <c r="E125" s="368">
        <f>3500*G125</f>
        <v>5022500</v>
      </c>
      <c r="F125" s="195" t="s">
        <v>508</v>
      </c>
      <c r="G125" s="223">
        <v>1435</v>
      </c>
      <c r="H125" s="223">
        <v>636</v>
      </c>
      <c r="I125" s="212">
        <v>2016</v>
      </c>
      <c r="J125" s="212" t="s">
        <v>87</v>
      </c>
      <c r="K125" s="212" t="s">
        <v>84</v>
      </c>
      <c r="L125" s="175" t="s">
        <v>92</v>
      </c>
      <c r="M125" s="175" t="s">
        <v>86</v>
      </c>
      <c r="N125" s="212" t="s">
        <v>88</v>
      </c>
      <c r="O125" s="212" t="s">
        <v>87</v>
      </c>
      <c r="P125" s="175" t="s">
        <v>638</v>
      </c>
      <c r="Q125" s="175" t="s">
        <v>639</v>
      </c>
      <c r="R125" s="175" t="s">
        <v>640</v>
      </c>
      <c r="S125" s="175" t="s">
        <v>641</v>
      </c>
      <c r="T125" s="212" t="s">
        <v>88</v>
      </c>
      <c r="U125" s="175" t="s">
        <v>642</v>
      </c>
      <c r="V125" s="175" t="s">
        <v>560</v>
      </c>
      <c r="W125" s="212" t="s">
        <v>87</v>
      </c>
      <c r="X125" s="212" t="s">
        <v>87</v>
      </c>
      <c r="Y125" s="212" t="s">
        <v>88</v>
      </c>
      <c r="Z125" s="212" t="s">
        <v>87</v>
      </c>
      <c r="AA125" s="212" t="s">
        <v>87</v>
      </c>
      <c r="AB125" s="212" t="s">
        <v>87</v>
      </c>
      <c r="AC125" s="212"/>
      <c r="AD125" s="175"/>
      <c r="AE125" s="175"/>
      <c r="AF125" s="212" t="s">
        <v>88</v>
      </c>
      <c r="AG125" s="175"/>
      <c r="AH125" s="212"/>
      <c r="AI125" s="175"/>
      <c r="AJ125" s="175"/>
      <c r="AK125" s="175"/>
      <c r="AL125" s="213"/>
      <c r="AM125" s="212" t="s">
        <v>87</v>
      </c>
      <c r="AN125" s="212" t="s">
        <v>87</v>
      </c>
      <c r="AO125" s="212" t="s">
        <v>87</v>
      </c>
      <c r="AP125" s="212" t="s">
        <v>87</v>
      </c>
      <c r="AQ125" s="212" t="s">
        <v>88</v>
      </c>
      <c r="AR125" s="175" t="s">
        <v>88</v>
      </c>
      <c r="AS125" s="175" t="s">
        <v>88</v>
      </c>
      <c r="AT125" s="175" t="s">
        <v>88</v>
      </c>
      <c r="AU125" s="212" t="s">
        <v>87</v>
      </c>
      <c r="AV125" s="212" t="s">
        <v>88</v>
      </c>
      <c r="AW125" s="212" t="s">
        <v>90</v>
      </c>
      <c r="AX125" s="212" t="s">
        <v>87</v>
      </c>
      <c r="AY125" s="212" t="s">
        <v>87</v>
      </c>
      <c r="AZ125" s="175"/>
      <c r="BA125" s="212" t="s">
        <v>87</v>
      </c>
      <c r="BB125" s="212" t="s">
        <v>87</v>
      </c>
      <c r="BC125" s="175" t="s">
        <v>571</v>
      </c>
      <c r="BD125" s="175" t="s">
        <v>89</v>
      </c>
      <c r="BE125" s="175" t="s">
        <v>179</v>
      </c>
      <c r="BF125" s="175" t="s">
        <v>89</v>
      </c>
      <c r="BG125" s="175" t="s">
        <v>89</v>
      </c>
      <c r="BH125" s="212" t="s">
        <v>643</v>
      </c>
      <c r="BI125" s="212" t="s">
        <v>88</v>
      </c>
      <c r="BJ125" s="212" t="s">
        <v>643</v>
      </c>
      <c r="BK125" s="214" t="s">
        <v>88</v>
      </c>
      <c r="BL125" s="212" t="s">
        <v>87</v>
      </c>
      <c r="BM125" s="214" t="s">
        <v>87</v>
      </c>
      <c r="BN125" s="212" t="s">
        <v>87</v>
      </c>
      <c r="BO125" s="212" t="s">
        <v>88</v>
      </c>
      <c r="BP125" s="175" t="s">
        <v>159</v>
      </c>
      <c r="BQ125" s="215" t="s">
        <v>87</v>
      </c>
    </row>
    <row r="126" spans="1:69" ht="37.15" customHeight="1">
      <c r="A126" s="289"/>
      <c r="B126" s="290" t="s">
        <v>658</v>
      </c>
      <c r="C126" s="175" t="s">
        <v>655</v>
      </c>
      <c r="D126" s="175" t="s">
        <v>656</v>
      </c>
      <c r="E126" s="445">
        <v>12617.51</v>
      </c>
      <c r="F126" s="195" t="s">
        <v>140</v>
      </c>
      <c r="G126" s="212"/>
      <c r="H126" s="216"/>
      <c r="I126" s="217">
        <v>2016</v>
      </c>
      <c r="J126" s="218"/>
      <c r="K126" s="218"/>
      <c r="L126" s="219"/>
      <c r="M126" s="219"/>
      <c r="N126" s="218"/>
      <c r="O126" s="218"/>
      <c r="P126" s="219"/>
      <c r="Q126" s="219"/>
      <c r="R126" s="219"/>
      <c r="S126" s="219"/>
      <c r="T126" s="218"/>
      <c r="U126" s="219"/>
      <c r="V126" s="219"/>
      <c r="W126" s="218"/>
      <c r="X126" s="218"/>
      <c r="Y126" s="218"/>
      <c r="Z126" s="218"/>
      <c r="AA126" s="218"/>
      <c r="AB126" s="218"/>
      <c r="AC126" s="218"/>
      <c r="AD126" s="219"/>
      <c r="AE126" s="219"/>
      <c r="AF126" s="218"/>
      <c r="AG126" s="219"/>
      <c r="AH126" s="218"/>
      <c r="AI126" s="219"/>
      <c r="AJ126" s="219"/>
      <c r="AK126" s="219"/>
      <c r="AL126" s="220"/>
      <c r="AM126" s="218"/>
      <c r="AN126" s="218"/>
      <c r="AO126" s="218"/>
      <c r="AP126" s="218"/>
      <c r="AQ126" s="218"/>
      <c r="AR126" s="219"/>
      <c r="AS126" s="219"/>
      <c r="AT126" s="219"/>
      <c r="AU126" s="218"/>
      <c r="AV126" s="218"/>
      <c r="AW126" s="218"/>
      <c r="AX126" s="218"/>
      <c r="AY126" s="218"/>
      <c r="AZ126" s="219"/>
      <c r="BA126" s="218"/>
      <c r="BB126" s="218"/>
      <c r="BC126" s="219"/>
      <c r="BD126" s="219"/>
      <c r="BE126" s="219"/>
      <c r="BF126" s="219"/>
      <c r="BG126" s="219"/>
      <c r="BH126" s="218"/>
      <c r="BI126" s="218"/>
      <c r="BJ126" s="218"/>
      <c r="BK126" s="221"/>
      <c r="BL126" s="218"/>
      <c r="BM126" s="221"/>
      <c r="BN126" s="218"/>
      <c r="BO126" s="218"/>
      <c r="BP126" s="219"/>
      <c r="BQ126" s="222"/>
    </row>
    <row r="127" spans="1:69" ht="24" customHeight="1">
      <c r="A127" s="94" t="s">
        <v>142</v>
      </c>
      <c r="B127" s="291" t="s">
        <v>130</v>
      </c>
      <c r="C127" s="292"/>
      <c r="D127" s="292"/>
      <c r="E127" s="99"/>
      <c r="F127" s="294"/>
      <c r="G127" s="295"/>
      <c r="H127" s="295"/>
      <c r="I127" s="295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</row>
    <row r="128" spans="1:69" ht="25.15" customHeight="1">
      <c r="A128" s="113">
        <v>1</v>
      </c>
      <c r="B128" s="446" t="s">
        <v>644</v>
      </c>
      <c r="C128" s="196" t="s">
        <v>645</v>
      </c>
      <c r="D128" s="197"/>
      <c r="E128" s="365">
        <v>188229</v>
      </c>
      <c r="F128" s="195" t="s">
        <v>140</v>
      </c>
      <c r="G128" s="198"/>
      <c r="H128" s="198"/>
      <c r="I128" s="199">
        <v>2016</v>
      </c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</row>
    <row r="129" spans="1:69" ht="25.15" customHeight="1">
      <c r="A129" s="113">
        <v>2</v>
      </c>
      <c r="B129" s="446" t="s">
        <v>646</v>
      </c>
      <c r="C129" s="196" t="s">
        <v>504</v>
      </c>
      <c r="D129" s="197"/>
      <c r="E129" s="365">
        <v>65000</v>
      </c>
      <c r="F129" s="195" t="s">
        <v>140</v>
      </c>
      <c r="G129" s="198"/>
      <c r="H129" s="198"/>
      <c r="I129" s="199">
        <v>2014</v>
      </c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</row>
    <row r="130" spans="1:69" ht="25.15" customHeight="1">
      <c r="A130" s="113">
        <v>3</v>
      </c>
      <c r="B130" s="446" t="s">
        <v>657</v>
      </c>
      <c r="C130" s="196" t="s">
        <v>647</v>
      </c>
      <c r="D130" s="197"/>
      <c r="E130" s="365">
        <v>39999.99</v>
      </c>
      <c r="F130" s="195" t="s">
        <v>140</v>
      </c>
      <c r="G130" s="198"/>
      <c r="H130" s="198"/>
      <c r="I130" s="199">
        <v>2013</v>
      </c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</row>
    <row r="131" spans="1:69" ht="25.15" customHeight="1">
      <c r="A131" s="113">
        <v>4</v>
      </c>
      <c r="B131" s="446" t="s">
        <v>648</v>
      </c>
      <c r="C131" s="196" t="s">
        <v>645</v>
      </c>
      <c r="D131" s="197"/>
      <c r="E131" s="365">
        <v>41665</v>
      </c>
      <c r="F131" s="195" t="s">
        <v>140</v>
      </c>
      <c r="G131" s="198"/>
      <c r="H131" s="198"/>
      <c r="I131" s="199">
        <v>2016</v>
      </c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</row>
    <row r="132" spans="1:69" ht="25.15" customHeight="1">
      <c r="A132" s="296">
        <v>5</v>
      </c>
      <c r="B132" s="447" t="s">
        <v>649</v>
      </c>
      <c r="C132" s="297" t="s">
        <v>650</v>
      </c>
      <c r="D132" s="298"/>
      <c r="E132" s="369">
        <v>49000</v>
      </c>
      <c r="F132" s="195" t="s">
        <v>140</v>
      </c>
      <c r="G132" s="198"/>
      <c r="H132" s="198"/>
      <c r="I132" s="299">
        <v>2014</v>
      </c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</row>
    <row r="133" spans="1:69" ht="25.15" customHeight="1">
      <c r="A133" s="278" t="s">
        <v>143</v>
      </c>
      <c r="B133" s="279" t="s">
        <v>79</v>
      </c>
      <c r="C133" s="199"/>
      <c r="D133" s="280"/>
      <c r="E133" s="30" t="s">
        <v>635</v>
      </c>
      <c r="F133" s="198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</row>
    <row r="134" spans="1:69">
      <c r="A134" s="284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</row>
    <row r="135" spans="1:69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</row>
    <row r="136" spans="1:69" ht="21.6" customHeight="1">
      <c r="A136" s="205">
        <v>4</v>
      </c>
      <c r="B136" s="206" t="s">
        <v>659</v>
      </c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</row>
    <row r="137" spans="1:69" ht="54" customHeight="1">
      <c r="A137" s="460" t="s">
        <v>0</v>
      </c>
      <c r="B137" s="460" t="s">
        <v>31</v>
      </c>
      <c r="C137" s="460" t="s">
        <v>14</v>
      </c>
      <c r="D137" s="460" t="s">
        <v>146</v>
      </c>
      <c r="E137" s="462" t="s">
        <v>76</v>
      </c>
      <c r="F137" s="463"/>
      <c r="G137" s="460" t="s">
        <v>774</v>
      </c>
      <c r="H137" s="460" t="s">
        <v>625</v>
      </c>
      <c r="I137" s="460" t="s">
        <v>34</v>
      </c>
      <c r="J137" s="460" t="s">
        <v>160</v>
      </c>
      <c r="K137" s="460" t="s">
        <v>163</v>
      </c>
      <c r="L137" s="466" t="s">
        <v>35</v>
      </c>
      <c r="M137" s="466"/>
      <c r="N137" s="466"/>
      <c r="O137" s="466"/>
      <c r="P137" s="467" t="s">
        <v>36</v>
      </c>
      <c r="Q137" s="468"/>
      <c r="R137" s="468"/>
      <c r="S137" s="469"/>
      <c r="T137" s="460" t="s">
        <v>37</v>
      </c>
      <c r="U137" s="460" t="s">
        <v>38</v>
      </c>
      <c r="V137" s="460" t="s">
        <v>131</v>
      </c>
      <c r="W137" s="460" t="s">
        <v>39</v>
      </c>
      <c r="X137" s="460" t="s">
        <v>40</v>
      </c>
      <c r="Y137" s="460" t="s">
        <v>41</v>
      </c>
      <c r="Z137" s="460" t="s">
        <v>42</v>
      </c>
      <c r="AA137" s="460" t="s">
        <v>93</v>
      </c>
      <c r="AB137" s="467" t="s">
        <v>132</v>
      </c>
      <c r="AC137" s="468"/>
      <c r="AD137" s="468"/>
      <c r="AE137" s="468"/>
      <c r="AF137" s="468"/>
      <c r="AG137" s="469"/>
      <c r="AH137" s="467" t="s">
        <v>133</v>
      </c>
      <c r="AI137" s="468"/>
      <c r="AJ137" s="468"/>
      <c r="AK137" s="468"/>
      <c r="AL137" s="469"/>
      <c r="AM137" s="467" t="s">
        <v>3</v>
      </c>
      <c r="AN137" s="468"/>
      <c r="AO137" s="468"/>
      <c r="AP137" s="468"/>
      <c r="AQ137" s="468"/>
      <c r="AR137" s="468"/>
      <c r="AS137" s="468"/>
      <c r="AT137" s="468"/>
      <c r="AU137" s="468"/>
      <c r="AV137" s="468"/>
      <c r="AW137" s="468"/>
      <c r="AX137" s="468"/>
      <c r="AY137" s="468"/>
      <c r="AZ137" s="469"/>
      <c r="BA137" s="467" t="s">
        <v>43</v>
      </c>
      <c r="BB137" s="468"/>
      <c r="BC137" s="468"/>
      <c r="BD137" s="468"/>
      <c r="BE137" s="468"/>
      <c r="BF137" s="468"/>
      <c r="BG137" s="468"/>
      <c r="BH137" s="468"/>
      <c r="BI137" s="468"/>
      <c r="BJ137" s="468"/>
      <c r="BK137" s="468"/>
      <c r="BL137" s="468"/>
      <c r="BM137" s="468"/>
      <c r="BN137" s="468"/>
      <c r="BO137" s="468"/>
      <c r="BP137" s="469"/>
      <c r="BQ137" s="460" t="s">
        <v>161</v>
      </c>
    </row>
    <row r="138" spans="1:69" ht="80.45" customHeight="1">
      <c r="A138" s="461"/>
      <c r="B138" s="461"/>
      <c r="C138" s="461"/>
      <c r="D138" s="461"/>
      <c r="E138" s="464"/>
      <c r="F138" s="465"/>
      <c r="G138" s="461"/>
      <c r="H138" s="461"/>
      <c r="I138" s="461"/>
      <c r="J138" s="461"/>
      <c r="K138" s="461"/>
      <c r="L138" s="96" t="s">
        <v>44</v>
      </c>
      <c r="M138" s="96" t="s">
        <v>45</v>
      </c>
      <c r="N138" s="96" t="s">
        <v>46</v>
      </c>
      <c r="O138" s="96" t="s">
        <v>47</v>
      </c>
      <c r="P138" s="96" t="s">
        <v>48</v>
      </c>
      <c r="Q138" s="96" t="s">
        <v>49</v>
      </c>
      <c r="R138" s="96" t="s">
        <v>50</v>
      </c>
      <c r="S138" s="96" t="s">
        <v>51</v>
      </c>
      <c r="T138" s="461"/>
      <c r="U138" s="461"/>
      <c r="V138" s="461"/>
      <c r="W138" s="461"/>
      <c r="X138" s="461"/>
      <c r="Y138" s="461"/>
      <c r="Z138" s="461"/>
      <c r="AA138" s="461"/>
      <c r="AB138" s="97" t="s">
        <v>15</v>
      </c>
      <c r="AC138" s="97" t="s">
        <v>94</v>
      </c>
      <c r="AD138" s="97" t="s">
        <v>95</v>
      </c>
      <c r="AE138" s="97" t="s">
        <v>52</v>
      </c>
      <c r="AF138" s="97" t="s">
        <v>53</v>
      </c>
      <c r="AG138" s="97" t="s">
        <v>54</v>
      </c>
      <c r="AH138" s="97" t="s">
        <v>55</v>
      </c>
      <c r="AI138" s="97" t="s">
        <v>96</v>
      </c>
      <c r="AJ138" s="97" t="s">
        <v>16</v>
      </c>
      <c r="AK138" s="97" t="s">
        <v>147</v>
      </c>
      <c r="AL138" s="97" t="s">
        <v>91</v>
      </c>
      <c r="AM138" s="96" t="s">
        <v>56</v>
      </c>
      <c r="AN138" s="96" t="s">
        <v>57</v>
      </c>
      <c r="AO138" s="96" t="s">
        <v>58</v>
      </c>
      <c r="AP138" s="96" t="s">
        <v>59</v>
      </c>
      <c r="AQ138" s="96" t="s">
        <v>60</v>
      </c>
      <c r="AR138" s="96" t="s">
        <v>148</v>
      </c>
      <c r="AS138" s="96" t="s">
        <v>149</v>
      </c>
      <c r="AT138" s="96" t="s">
        <v>150</v>
      </c>
      <c r="AU138" s="96" t="s">
        <v>7</v>
      </c>
      <c r="AV138" s="96" t="s">
        <v>8</v>
      </c>
      <c r="AW138" s="96" t="s">
        <v>9</v>
      </c>
      <c r="AX138" s="96" t="s">
        <v>61</v>
      </c>
      <c r="AY138" s="96" t="s">
        <v>10</v>
      </c>
      <c r="AZ138" s="96" t="s">
        <v>11</v>
      </c>
      <c r="BA138" s="96" t="s">
        <v>12</v>
      </c>
      <c r="BB138" s="96" t="s">
        <v>6</v>
      </c>
      <c r="BC138" s="96" t="s">
        <v>151</v>
      </c>
      <c r="BD138" s="96" t="s">
        <v>152</v>
      </c>
      <c r="BE138" s="96" t="s">
        <v>153</v>
      </c>
      <c r="BF138" s="96" t="s">
        <v>154</v>
      </c>
      <c r="BG138" s="228" t="s">
        <v>685</v>
      </c>
      <c r="BH138" s="96" t="s">
        <v>62</v>
      </c>
      <c r="BI138" s="96" t="s">
        <v>63</v>
      </c>
      <c r="BJ138" s="96" t="s">
        <v>64</v>
      </c>
      <c r="BK138" s="96" t="s">
        <v>155</v>
      </c>
      <c r="BL138" s="96" t="s">
        <v>65</v>
      </c>
      <c r="BM138" s="96" t="s">
        <v>156</v>
      </c>
      <c r="BN138" s="96" t="s">
        <v>66</v>
      </c>
      <c r="BO138" s="96" t="s">
        <v>67</v>
      </c>
      <c r="BP138" s="96" t="s">
        <v>11</v>
      </c>
      <c r="BQ138" s="461"/>
    </row>
    <row r="139" spans="1:69" ht="19.149999999999999" customHeight="1">
      <c r="A139" s="93" t="s">
        <v>141</v>
      </c>
      <c r="B139" s="231" t="s">
        <v>129</v>
      </c>
      <c r="C139" s="232"/>
      <c r="D139" s="232"/>
      <c r="E139" s="210"/>
      <c r="F139" s="211"/>
      <c r="G139" s="93"/>
      <c r="H139" s="93"/>
      <c r="I139" s="93"/>
      <c r="J139" s="93"/>
      <c r="K139" s="93"/>
      <c r="L139" s="94"/>
      <c r="M139" s="94"/>
      <c r="N139" s="94"/>
      <c r="O139" s="94"/>
      <c r="P139" s="94"/>
      <c r="Q139" s="94"/>
      <c r="R139" s="94"/>
      <c r="S139" s="94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3"/>
    </row>
    <row r="140" spans="1:69" ht="78.75">
      <c r="A140" s="242">
        <v>1</v>
      </c>
      <c r="B140" s="233" t="s">
        <v>660</v>
      </c>
      <c r="C140" s="227" t="s">
        <v>661</v>
      </c>
      <c r="D140" s="227" t="s">
        <v>662</v>
      </c>
      <c r="E140" s="368">
        <f t="shared" ref="E140:E142" si="1">3500*G140</f>
        <v>11158000</v>
      </c>
      <c r="F140" s="301" t="s">
        <v>508</v>
      </c>
      <c r="G140" s="234">
        <v>3188</v>
      </c>
      <c r="H140" s="234">
        <v>1296</v>
      </c>
      <c r="I140" s="235">
        <v>1951</v>
      </c>
      <c r="J140" s="383" t="s">
        <v>829</v>
      </c>
      <c r="K140" s="235" t="s">
        <v>84</v>
      </c>
      <c r="L140" s="244" t="s">
        <v>92</v>
      </c>
      <c r="M140" s="244" t="s">
        <v>86</v>
      </c>
      <c r="N140" s="235" t="s">
        <v>88</v>
      </c>
      <c r="O140" s="235" t="s">
        <v>87</v>
      </c>
      <c r="P140" s="227" t="s">
        <v>668</v>
      </c>
      <c r="Q140" s="227" t="s">
        <v>669</v>
      </c>
      <c r="R140" s="227" t="s">
        <v>670</v>
      </c>
      <c r="S140" s="227" t="s">
        <v>671</v>
      </c>
      <c r="T140" s="235" t="s">
        <v>88</v>
      </c>
      <c r="U140" s="227" t="s">
        <v>679</v>
      </c>
      <c r="V140" s="244"/>
      <c r="W140" s="235" t="s">
        <v>88</v>
      </c>
      <c r="X140" s="235" t="s">
        <v>87</v>
      </c>
      <c r="Y140" s="235" t="s">
        <v>88</v>
      </c>
      <c r="Z140" s="235" t="s">
        <v>87</v>
      </c>
      <c r="AA140" s="235" t="s">
        <v>87</v>
      </c>
      <c r="AB140" s="235" t="s">
        <v>87</v>
      </c>
      <c r="AC140" s="235"/>
      <c r="AD140" s="244"/>
      <c r="AE140" s="244"/>
      <c r="AF140" s="235" t="s">
        <v>88</v>
      </c>
      <c r="AG140" s="244"/>
      <c r="AH140" s="235" t="s">
        <v>88</v>
      </c>
      <c r="AI140" s="244"/>
      <c r="AJ140" s="244"/>
      <c r="AK140" s="244"/>
      <c r="AL140" s="245"/>
      <c r="AM140" s="243" t="s">
        <v>87</v>
      </c>
      <c r="AN140" s="243" t="s">
        <v>87</v>
      </c>
      <c r="AO140" s="243" t="s">
        <v>88</v>
      </c>
      <c r="AP140" s="243" t="s">
        <v>88</v>
      </c>
      <c r="AQ140" s="243" t="s">
        <v>88</v>
      </c>
      <c r="AR140" s="227" t="s">
        <v>681</v>
      </c>
      <c r="AS140" s="227"/>
      <c r="AT140" s="227"/>
      <c r="AU140" s="243" t="s">
        <v>88</v>
      </c>
      <c r="AV140" s="243" t="s">
        <v>87</v>
      </c>
      <c r="AW140" s="243" t="s">
        <v>88</v>
      </c>
      <c r="AX140" s="243" t="s">
        <v>87</v>
      </c>
      <c r="AY140" s="243" t="s">
        <v>87</v>
      </c>
      <c r="AZ140" s="227"/>
      <c r="BA140" s="243" t="s">
        <v>87</v>
      </c>
      <c r="BB140" s="243" t="s">
        <v>87</v>
      </c>
      <c r="BC140" s="227" t="s">
        <v>235</v>
      </c>
      <c r="BD140" s="227" t="s">
        <v>89</v>
      </c>
      <c r="BE140" s="227" t="s">
        <v>568</v>
      </c>
      <c r="BF140" s="227" t="s">
        <v>86</v>
      </c>
      <c r="BG140" s="284"/>
      <c r="BH140" s="235" t="s">
        <v>88</v>
      </c>
      <c r="BI140" s="235" t="s">
        <v>88</v>
      </c>
      <c r="BJ140" s="235" t="s">
        <v>88</v>
      </c>
      <c r="BK140" s="246"/>
      <c r="BL140" s="235" t="s">
        <v>87</v>
      </c>
      <c r="BM140" s="246"/>
      <c r="BN140" s="235" t="s">
        <v>87</v>
      </c>
      <c r="BO140" s="235" t="s">
        <v>88</v>
      </c>
      <c r="BP140" s="227"/>
      <c r="BQ140" s="284"/>
    </row>
    <row r="141" spans="1:69" ht="33.75">
      <c r="A141" s="242">
        <v>2</v>
      </c>
      <c r="B141" s="233" t="s">
        <v>663</v>
      </c>
      <c r="C141" s="227" t="s">
        <v>664</v>
      </c>
      <c r="D141" s="227" t="s">
        <v>662</v>
      </c>
      <c r="E141" s="368">
        <f t="shared" si="1"/>
        <v>8479450</v>
      </c>
      <c r="F141" s="301" t="s">
        <v>508</v>
      </c>
      <c r="G141" s="234">
        <v>2422.6999999999998</v>
      </c>
      <c r="H141" s="234">
        <v>870.56</v>
      </c>
      <c r="I141" s="235" t="s">
        <v>667</v>
      </c>
      <c r="J141" s="383" t="s">
        <v>829</v>
      </c>
      <c r="K141" s="235" t="s">
        <v>84</v>
      </c>
      <c r="L141" s="244" t="s">
        <v>85</v>
      </c>
      <c r="M141" s="244" t="s">
        <v>86</v>
      </c>
      <c r="N141" s="235" t="s">
        <v>87</v>
      </c>
      <c r="O141" s="235" t="s">
        <v>87</v>
      </c>
      <c r="P141" s="227" t="s">
        <v>672</v>
      </c>
      <c r="Q141" s="227" t="s">
        <v>673</v>
      </c>
      <c r="R141" s="227" t="s">
        <v>674</v>
      </c>
      <c r="S141" s="227" t="s">
        <v>675</v>
      </c>
      <c r="T141" s="235" t="s">
        <v>88</v>
      </c>
      <c r="U141" s="227" t="s">
        <v>680</v>
      </c>
      <c r="V141" s="244"/>
      <c r="W141" s="235" t="s">
        <v>87</v>
      </c>
      <c r="X141" s="235" t="s">
        <v>87</v>
      </c>
      <c r="Y141" s="235" t="s">
        <v>88</v>
      </c>
      <c r="Z141" s="235" t="s">
        <v>87</v>
      </c>
      <c r="AA141" s="235" t="s">
        <v>87</v>
      </c>
      <c r="AB141" s="235" t="s">
        <v>87</v>
      </c>
      <c r="AC141" s="235"/>
      <c r="AD141" s="244"/>
      <c r="AE141" s="244"/>
      <c r="AF141" s="235" t="s">
        <v>88</v>
      </c>
      <c r="AG141" s="244"/>
      <c r="AH141" s="235" t="s">
        <v>88</v>
      </c>
      <c r="AI141" s="244"/>
      <c r="AJ141" s="244"/>
      <c r="AK141" s="244"/>
      <c r="AL141" s="245"/>
      <c r="AM141" s="243" t="s">
        <v>87</v>
      </c>
      <c r="AN141" s="243" t="s">
        <v>87</v>
      </c>
      <c r="AO141" s="243" t="s">
        <v>88</v>
      </c>
      <c r="AP141" s="243" t="s">
        <v>88</v>
      </c>
      <c r="AQ141" s="243" t="s">
        <v>88</v>
      </c>
      <c r="AR141" s="227" t="s">
        <v>682</v>
      </c>
      <c r="AS141" s="227"/>
      <c r="AT141" s="227"/>
      <c r="AU141" s="243" t="s">
        <v>88</v>
      </c>
      <c r="AV141" s="243" t="s">
        <v>87</v>
      </c>
      <c r="AW141" s="243" t="s">
        <v>88</v>
      </c>
      <c r="AX141" s="243" t="s">
        <v>87</v>
      </c>
      <c r="AY141" s="243" t="s">
        <v>87</v>
      </c>
      <c r="AZ141" s="227"/>
      <c r="BA141" s="243" t="s">
        <v>87</v>
      </c>
      <c r="BB141" s="243" t="s">
        <v>87</v>
      </c>
      <c r="BC141" s="227" t="s">
        <v>683</v>
      </c>
      <c r="BD141" s="227" t="s">
        <v>89</v>
      </c>
      <c r="BE141" s="227" t="s">
        <v>179</v>
      </c>
      <c r="BF141" s="227" t="s">
        <v>86</v>
      </c>
      <c r="BG141" s="284"/>
      <c r="BH141" s="235" t="s">
        <v>88</v>
      </c>
      <c r="BI141" s="235" t="s">
        <v>88</v>
      </c>
      <c r="BJ141" s="235" t="s">
        <v>88</v>
      </c>
      <c r="BK141" s="246"/>
      <c r="BL141" s="235" t="s">
        <v>87</v>
      </c>
      <c r="BM141" s="246"/>
      <c r="BN141" s="235" t="s">
        <v>87</v>
      </c>
      <c r="BO141" s="235" t="s">
        <v>88</v>
      </c>
      <c r="BP141" s="227"/>
      <c r="BQ141" s="284"/>
    </row>
    <row r="142" spans="1:69" ht="111.6" customHeight="1">
      <c r="A142" s="242">
        <v>3</v>
      </c>
      <c r="B142" s="233" t="s">
        <v>665</v>
      </c>
      <c r="C142" s="227" t="s">
        <v>666</v>
      </c>
      <c r="D142" s="227" t="s">
        <v>662</v>
      </c>
      <c r="E142" s="368">
        <f t="shared" si="1"/>
        <v>5211745</v>
      </c>
      <c r="F142" s="301" t="s">
        <v>508</v>
      </c>
      <c r="G142" s="234">
        <v>1489.07</v>
      </c>
      <c r="H142" s="234">
        <v>1285.5</v>
      </c>
      <c r="I142" s="235">
        <v>2010</v>
      </c>
      <c r="J142" s="383" t="s">
        <v>829</v>
      </c>
      <c r="K142" s="235" t="s">
        <v>84</v>
      </c>
      <c r="L142" s="244" t="s">
        <v>92</v>
      </c>
      <c r="M142" s="244" t="s">
        <v>89</v>
      </c>
      <c r="N142" s="235" t="s">
        <v>88</v>
      </c>
      <c r="O142" s="235" t="s">
        <v>88</v>
      </c>
      <c r="P142" s="227" t="s">
        <v>676</v>
      </c>
      <c r="Q142" s="227" t="s">
        <v>677</v>
      </c>
      <c r="R142" s="227" t="s">
        <v>678</v>
      </c>
      <c r="S142" s="227" t="s">
        <v>517</v>
      </c>
      <c r="T142" s="302" t="s">
        <v>88</v>
      </c>
      <c r="U142" s="227" t="s">
        <v>680</v>
      </c>
      <c r="V142" s="244"/>
      <c r="W142" s="235" t="s">
        <v>88</v>
      </c>
      <c r="X142" s="235" t="s">
        <v>87</v>
      </c>
      <c r="Y142" s="235" t="s">
        <v>88</v>
      </c>
      <c r="Z142" s="235" t="s">
        <v>87</v>
      </c>
      <c r="AA142" s="235" t="s">
        <v>87</v>
      </c>
      <c r="AB142" s="235" t="s">
        <v>87</v>
      </c>
      <c r="AC142" s="235"/>
      <c r="AD142" s="244"/>
      <c r="AE142" s="244"/>
      <c r="AF142" s="235" t="s">
        <v>88</v>
      </c>
      <c r="AG142" s="244"/>
      <c r="AH142" s="235" t="s">
        <v>88</v>
      </c>
      <c r="AI142" s="244"/>
      <c r="AJ142" s="244"/>
      <c r="AK142" s="244"/>
      <c r="AL142" s="245"/>
      <c r="AM142" s="243" t="s">
        <v>87</v>
      </c>
      <c r="AN142" s="243" t="s">
        <v>87</v>
      </c>
      <c r="AO142" s="243" t="s">
        <v>87</v>
      </c>
      <c r="AP142" s="243" t="s">
        <v>88</v>
      </c>
      <c r="AQ142" s="243" t="s">
        <v>88</v>
      </c>
      <c r="AR142" s="227" t="s">
        <v>681</v>
      </c>
      <c r="AS142" s="227"/>
      <c r="AT142" s="227"/>
      <c r="AU142" s="243" t="s">
        <v>88</v>
      </c>
      <c r="AV142" s="243" t="s">
        <v>87</v>
      </c>
      <c r="AW142" s="243" t="s">
        <v>88</v>
      </c>
      <c r="AX142" s="243" t="s">
        <v>87</v>
      </c>
      <c r="AY142" s="243" t="s">
        <v>87</v>
      </c>
      <c r="AZ142" s="227"/>
      <c r="BA142" s="243" t="s">
        <v>87</v>
      </c>
      <c r="BB142" s="243" t="s">
        <v>87</v>
      </c>
      <c r="BC142" s="227" t="s">
        <v>114</v>
      </c>
      <c r="BD142" s="227" t="s">
        <v>89</v>
      </c>
      <c r="BE142" s="227" t="s">
        <v>92</v>
      </c>
      <c r="BF142" s="227" t="s">
        <v>86</v>
      </c>
      <c r="BG142" s="284"/>
      <c r="BH142" s="235" t="s">
        <v>88</v>
      </c>
      <c r="BI142" s="235" t="s">
        <v>88</v>
      </c>
      <c r="BJ142" s="235" t="s">
        <v>88</v>
      </c>
      <c r="BK142" s="246"/>
      <c r="BL142" s="235" t="s">
        <v>87</v>
      </c>
      <c r="BM142" s="246" t="s">
        <v>684</v>
      </c>
      <c r="BN142" s="235" t="s">
        <v>87</v>
      </c>
      <c r="BO142" s="235" t="s">
        <v>88</v>
      </c>
      <c r="BP142" s="227"/>
      <c r="BQ142" s="284"/>
    </row>
    <row r="143" spans="1:69" ht="18" customHeight="1">
      <c r="A143" s="94" t="s">
        <v>142</v>
      </c>
      <c r="B143" s="291" t="s">
        <v>130</v>
      </c>
      <c r="C143" s="292"/>
      <c r="D143" s="292"/>
      <c r="E143" s="293"/>
      <c r="F143" s="294"/>
      <c r="G143" s="295"/>
      <c r="H143" s="295"/>
      <c r="I143" s="295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</row>
    <row r="144" spans="1:69" ht="25.15" customHeight="1">
      <c r="A144" s="303">
        <v>1</v>
      </c>
      <c r="B144" s="448" t="s">
        <v>686</v>
      </c>
      <c r="C144" s="227" t="s">
        <v>661</v>
      </c>
      <c r="D144" s="304">
        <v>64697.79</v>
      </c>
      <c r="E144" s="304">
        <v>64697.79</v>
      </c>
      <c r="F144" s="301" t="s">
        <v>140</v>
      </c>
      <c r="G144" s="300"/>
      <c r="H144" s="300"/>
      <c r="I144" s="305">
        <v>2018</v>
      </c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</row>
    <row r="145" spans="1:69" ht="25.15" customHeight="1">
      <c r="A145" s="303">
        <v>2</v>
      </c>
      <c r="B145" s="448" t="s">
        <v>687</v>
      </c>
      <c r="C145" s="227" t="s">
        <v>661</v>
      </c>
      <c r="D145" s="304">
        <v>75000.3</v>
      </c>
      <c r="E145" s="304">
        <v>75000.3</v>
      </c>
      <c r="F145" s="301" t="s">
        <v>140</v>
      </c>
      <c r="G145" s="300"/>
      <c r="H145" s="300"/>
      <c r="I145" s="305">
        <v>2018</v>
      </c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</row>
    <row r="146" spans="1:69" ht="25.15" customHeight="1">
      <c r="A146" s="303">
        <v>3</v>
      </c>
      <c r="B146" s="448" t="s">
        <v>688</v>
      </c>
      <c r="C146" s="227" t="s">
        <v>661</v>
      </c>
      <c r="D146" s="304">
        <v>603090</v>
      </c>
      <c r="E146" s="304">
        <v>603090</v>
      </c>
      <c r="F146" s="301" t="s">
        <v>140</v>
      </c>
      <c r="G146" s="300"/>
      <c r="H146" s="300"/>
      <c r="I146" s="305">
        <v>2018</v>
      </c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</row>
    <row r="147" spans="1:69" ht="37.15" customHeight="1">
      <c r="A147" s="278" t="s">
        <v>143</v>
      </c>
      <c r="B147" s="279" t="s">
        <v>79</v>
      </c>
      <c r="C147" s="199"/>
      <c r="D147" s="280"/>
      <c r="E147" s="306">
        <f>131634.55+12648.44</f>
        <v>144282.99</v>
      </c>
      <c r="F147" s="195" t="s">
        <v>140</v>
      </c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</row>
    <row r="148" spans="1:69">
      <c r="A148" s="284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</row>
    <row r="149" spans="1:69">
      <c r="A149" s="284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</row>
    <row r="150" spans="1:69" ht="30" customHeight="1">
      <c r="A150" s="307">
        <v>5</v>
      </c>
      <c r="B150" s="308" t="s">
        <v>765</v>
      </c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</row>
    <row r="151" spans="1:69" ht="13.9" customHeight="1">
      <c r="A151" s="479" t="s">
        <v>0</v>
      </c>
      <c r="B151" s="479" t="s">
        <v>31</v>
      </c>
      <c r="C151" s="479" t="s">
        <v>14</v>
      </c>
      <c r="D151" s="479" t="s">
        <v>146</v>
      </c>
      <c r="E151" s="462" t="s">
        <v>76</v>
      </c>
      <c r="F151" s="463"/>
      <c r="G151" s="479" t="s">
        <v>32</v>
      </c>
      <c r="H151" s="479" t="s">
        <v>33</v>
      </c>
      <c r="I151" s="479" t="s">
        <v>34</v>
      </c>
      <c r="J151" s="479" t="s">
        <v>160</v>
      </c>
      <c r="K151" s="479" t="s">
        <v>762</v>
      </c>
      <c r="L151" s="479" t="s">
        <v>35</v>
      </c>
      <c r="M151" s="479"/>
      <c r="N151" s="479"/>
      <c r="O151" s="479"/>
      <c r="P151" s="479" t="s">
        <v>36</v>
      </c>
      <c r="Q151" s="479"/>
      <c r="R151" s="479"/>
      <c r="S151" s="479"/>
      <c r="T151" s="479" t="s">
        <v>37</v>
      </c>
      <c r="U151" s="479" t="s">
        <v>38</v>
      </c>
      <c r="V151" s="479" t="s">
        <v>131</v>
      </c>
      <c r="W151" s="479" t="s">
        <v>39</v>
      </c>
      <c r="X151" s="479" t="s">
        <v>40</v>
      </c>
      <c r="Y151" s="479" t="s">
        <v>41</v>
      </c>
      <c r="Z151" s="479" t="s">
        <v>752</v>
      </c>
      <c r="AA151" s="479" t="s">
        <v>93</v>
      </c>
      <c r="AB151" s="482" t="s">
        <v>132</v>
      </c>
      <c r="AC151" s="482"/>
      <c r="AD151" s="482"/>
      <c r="AE151" s="482"/>
      <c r="AF151" s="482"/>
      <c r="AG151" s="482"/>
      <c r="AH151" s="483" t="s">
        <v>133</v>
      </c>
      <c r="AI151" s="483"/>
      <c r="AJ151" s="483"/>
      <c r="AK151" s="483"/>
      <c r="AL151" s="483"/>
      <c r="AM151" s="484" t="s">
        <v>3</v>
      </c>
      <c r="AN151" s="484"/>
      <c r="AO151" s="484"/>
      <c r="AP151" s="484"/>
      <c r="AQ151" s="484"/>
      <c r="AR151" s="484"/>
      <c r="AS151" s="484"/>
      <c r="AT151" s="484"/>
      <c r="AU151" s="484"/>
      <c r="AV151" s="484"/>
      <c r="AW151" s="484"/>
      <c r="AX151" s="484"/>
      <c r="AY151" s="484"/>
      <c r="AZ151" s="484"/>
      <c r="BA151" s="485" t="s">
        <v>43</v>
      </c>
      <c r="BB151" s="485"/>
      <c r="BC151" s="485"/>
      <c r="BD151" s="485"/>
      <c r="BE151" s="485"/>
      <c r="BF151" s="485"/>
      <c r="BG151" s="485"/>
      <c r="BH151" s="485"/>
      <c r="BI151" s="485"/>
      <c r="BJ151" s="485"/>
      <c r="BK151" s="485"/>
      <c r="BL151" s="485"/>
      <c r="BM151" s="485"/>
      <c r="BN151" s="485"/>
      <c r="BO151" s="485"/>
      <c r="BP151" s="485"/>
      <c r="BQ151" s="479" t="s">
        <v>161</v>
      </c>
    </row>
    <row r="152" spans="1:69" ht="93.6" customHeight="1">
      <c r="A152" s="479"/>
      <c r="B152" s="479"/>
      <c r="C152" s="479"/>
      <c r="D152" s="479"/>
      <c r="E152" s="464"/>
      <c r="F152" s="465"/>
      <c r="G152" s="479"/>
      <c r="H152" s="479"/>
      <c r="I152" s="479"/>
      <c r="J152" s="479"/>
      <c r="K152" s="479"/>
      <c r="L152" s="256" t="s">
        <v>44</v>
      </c>
      <c r="M152" s="256" t="s">
        <v>45</v>
      </c>
      <c r="N152" s="256" t="s">
        <v>46</v>
      </c>
      <c r="O152" s="256" t="s">
        <v>47</v>
      </c>
      <c r="P152" s="256" t="s">
        <v>48</v>
      </c>
      <c r="Q152" s="256" t="s">
        <v>49</v>
      </c>
      <c r="R152" s="256" t="s">
        <v>50</v>
      </c>
      <c r="S152" s="256" t="s">
        <v>51</v>
      </c>
      <c r="T152" s="479"/>
      <c r="U152" s="479"/>
      <c r="V152" s="479"/>
      <c r="W152" s="479"/>
      <c r="X152" s="479"/>
      <c r="Y152" s="479"/>
      <c r="Z152" s="479"/>
      <c r="AA152" s="479"/>
      <c r="AB152" s="257" t="s">
        <v>15</v>
      </c>
      <c r="AC152" s="257" t="s">
        <v>753</v>
      </c>
      <c r="AD152" s="257" t="s">
        <v>95</v>
      </c>
      <c r="AE152" s="257" t="s">
        <v>52</v>
      </c>
      <c r="AF152" s="257" t="s">
        <v>53</v>
      </c>
      <c r="AG152" s="257" t="s">
        <v>54</v>
      </c>
      <c r="AH152" s="258" t="s">
        <v>754</v>
      </c>
      <c r="AI152" s="258" t="s">
        <v>96</v>
      </c>
      <c r="AJ152" s="258" t="s">
        <v>16</v>
      </c>
      <c r="AK152" s="258" t="s">
        <v>147</v>
      </c>
      <c r="AL152" s="258" t="s">
        <v>91</v>
      </c>
      <c r="AM152" s="259" t="s">
        <v>56</v>
      </c>
      <c r="AN152" s="259" t="s">
        <v>57</v>
      </c>
      <c r="AO152" s="259" t="s">
        <v>58</v>
      </c>
      <c r="AP152" s="259" t="s">
        <v>59</v>
      </c>
      <c r="AQ152" s="259" t="s">
        <v>60</v>
      </c>
      <c r="AR152" s="259" t="s">
        <v>148</v>
      </c>
      <c r="AS152" s="259" t="s">
        <v>763</v>
      </c>
      <c r="AT152" s="259" t="s">
        <v>764</v>
      </c>
      <c r="AU152" s="259" t="s">
        <v>7</v>
      </c>
      <c r="AV152" s="259" t="s">
        <v>8</v>
      </c>
      <c r="AW152" s="259" t="s">
        <v>9</v>
      </c>
      <c r="AX152" s="259" t="s">
        <v>61</v>
      </c>
      <c r="AY152" s="259" t="s">
        <v>10</v>
      </c>
      <c r="AZ152" s="259" t="s">
        <v>11</v>
      </c>
      <c r="BA152" s="260" t="s">
        <v>12</v>
      </c>
      <c r="BB152" s="260" t="s">
        <v>6</v>
      </c>
      <c r="BC152" s="260" t="s">
        <v>151</v>
      </c>
      <c r="BD152" s="260" t="s">
        <v>152</v>
      </c>
      <c r="BE152" s="260" t="s">
        <v>153</v>
      </c>
      <c r="BF152" s="260" t="s">
        <v>154</v>
      </c>
      <c r="BG152" s="260" t="s">
        <v>164</v>
      </c>
      <c r="BH152" s="260" t="s">
        <v>62</v>
      </c>
      <c r="BI152" s="260" t="s">
        <v>63</v>
      </c>
      <c r="BJ152" s="260" t="s">
        <v>64</v>
      </c>
      <c r="BK152" s="260" t="s">
        <v>155</v>
      </c>
      <c r="BL152" s="260" t="s">
        <v>65</v>
      </c>
      <c r="BM152" s="260" t="s">
        <v>156</v>
      </c>
      <c r="BN152" s="260" t="s">
        <v>66</v>
      </c>
      <c r="BO152" s="260" t="s">
        <v>67</v>
      </c>
      <c r="BP152" s="260" t="s">
        <v>11</v>
      </c>
      <c r="BQ152" s="479"/>
    </row>
    <row r="153" spans="1:69" ht="30" customHeight="1">
      <c r="A153" s="93" t="s">
        <v>141</v>
      </c>
      <c r="B153" s="231" t="s">
        <v>129</v>
      </c>
      <c r="C153" s="232"/>
      <c r="D153" s="232"/>
      <c r="E153" s="210"/>
      <c r="F153" s="211"/>
      <c r="G153" s="93"/>
      <c r="H153" s="93"/>
      <c r="I153" s="93"/>
      <c r="J153" s="93"/>
      <c r="K153" s="93"/>
      <c r="L153" s="94"/>
      <c r="M153" s="94"/>
      <c r="N153" s="94"/>
      <c r="O153" s="94"/>
      <c r="P153" s="94"/>
      <c r="Q153" s="94"/>
      <c r="R153" s="94"/>
      <c r="S153" s="94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3"/>
    </row>
    <row r="154" spans="1:69" ht="48.6" customHeight="1">
      <c r="A154" s="261">
        <v>1</v>
      </c>
      <c r="B154" s="262" t="s">
        <v>755</v>
      </c>
      <c r="C154" s="262" t="s">
        <v>756</v>
      </c>
      <c r="D154" s="262" t="s">
        <v>462</v>
      </c>
      <c r="E154" s="368">
        <f t="shared" ref="E154" si="2">3500*G154</f>
        <v>9450000</v>
      </c>
      <c r="F154" s="195" t="s">
        <v>508</v>
      </c>
      <c r="G154" s="343">
        <v>2700</v>
      </c>
      <c r="H154" s="343">
        <v>1700</v>
      </c>
      <c r="I154" s="264">
        <v>1991</v>
      </c>
      <c r="J154" s="263" t="s">
        <v>87</v>
      </c>
      <c r="K154" s="263" t="s">
        <v>84</v>
      </c>
      <c r="L154" s="268" t="s">
        <v>92</v>
      </c>
      <c r="M154" s="268" t="s">
        <v>86</v>
      </c>
      <c r="N154" s="263" t="s">
        <v>87</v>
      </c>
      <c r="O154" s="263" t="s">
        <v>87</v>
      </c>
      <c r="P154" s="268" t="s">
        <v>757</v>
      </c>
      <c r="Q154" s="268" t="s">
        <v>758</v>
      </c>
      <c r="R154" s="268" t="s">
        <v>512</v>
      </c>
      <c r="S154" s="268" t="s">
        <v>517</v>
      </c>
      <c r="T154" s="263" t="s">
        <v>88</v>
      </c>
      <c r="U154" s="265" t="s">
        <v>554</v>
      </c>
      <c r="V154" s="265" t="s">
        <v>759</v>
      </c>
      <c r="W154" s="263" t="s">
        <v>88</v>
      </c>
      <c r="X154" s="263" t="s">
        <v>87</v>
      </c>
      <c r="Y154" s="263" t="s">
        <v>88</v>
      </c>
      <c r="Z154" s="263" t="s">
        <v>87</v>
      </c>
      <c r="AA154" s="263" t="s">
        <v>87</v>
      </c>
      <c r="AB154" s="263" t="s">
        <v>87</v>
      </c>
      <c r="AC154" s="263"/>
      <c r="AD154" s="265" t="s">
        <v>115</v>
      </c>
      <c r="AE154" s="265" t="s">
        <v>115</v>
      </c>
      <c r="AF154" s="263" t="s">
        <v>88</v>
      </c>
      <c r="AG154" s="265" t="s">
        <v>115</v>
      </c>
      <c r="AH154" s="263" t="s">
        <v>88</v>
      </c>
      <c r="AI154" s="265"/>
      <c r="AJ154" s="265"/>
      <c r="AK154" s="265"/>
      <c r="AL154" s="269"/>
      <c r="AM154" s="263" t="s">
        <v>87</v>
      </c>
      <c r="AN154" s="263" t="s">
        <v>87</v>
      </c>
      <c r="AO154" s="263" t="s">
        <v>87</v>
      </c>
      <c r="AP154" s="263" t="s">
        <v>87</v>
      </c>
      <c r="AQ154" s="263" t="s">
        <v>88</v>
      </c>
      <c r="AR154" s="265" t="s">
        <v>88</v>
      </c>
      <c r="AS154" s="265" t="s">
        <v>760</v>
      </c>
      <c r="AT154" s="265" t="s">
        <v>88</v>
      </c>
      <c r="AU154" s="263" t="s">
        <v>87</v>
      </c>
      <c r="AV154" s="263" t="s">
        <v>88</v>
      </c>
      <c r="AW154" s="263" t="s">
        <v>88</v>
      </c>
      <c r="AX154" s="263" t="s">
        <v>87</v>
      </c>
      <c r="AY154" s="263" t="s">
        <v>88</v>
      </c>
      <c r="AZ154" s="265"/>
      <c r="BA154" s="263" t="s">
        <v>88</v>
      </c>
      <c r="BB154" s="263" t="s">
        <v>88</v>
      </c>
      <c r="BC154" s="265" t="s">
        <v>572</v>
      </c>
      <c r="BD154" s="265" t="s">
        <v>89</v>
      </c>
      <c r="BE154" s="265" t="s">
        <v>568</v>
      </c>
      <c r="BF154" s="265" t="s">
        <v>89</v>
      </c>
      <c r="BG154" s="265" t="s">
        <v>89</v>
      </c>
      <c r="BH154" s="263" t="s">
        <v>88</v>
      </c>
      <c r="BI154" s="263" t="s">
        <v>88</v>
      </c>
      <c r="BJ154" s="263" t="s">
        <v>88</v>
      </c>
      <c r="BK154" s="266" t="s">
        <v>113</v>
      </c>
      <c r="BL154" s="263" t="s">
        <v>87</v>
      </c>
      <c r="BM154" s="266" t="s">
        <v>681</v>
      </c>
      <c r="BN154" s="263" t="s">
        <v>87</v>
      </c>
      <c r="BO154" s="263" t="s">
        <v>88</v>
      </c>
      <c r="BP154" s="265"/>
      <c r="BQ154" s="267" t="s">
        <v>761</v>
      </c>
    </row>
    <row r="155" spans="1:69" ht="32.450000000000003" customHeight="1">
      <c r="A155" s="278" t="s">
        <v>143</v>
      </c>
      <c r="B155" s="279" t="s">
        <v>79</v>
      </c>
      <c r="C155" s="199"/>
      <c r="D155" s="280"/>
      <c r="E155" s="306">
        <v>238401.08</v>
      </c>
      <c r="F155" s="195" t="s">
        <v>140</v>
      </c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</row>
    <row r="156" spans="1:69">
      <c r="A156" s="284"/>
      <c r="B156" s="311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</row>
    <row r="157" spans="1:69">
      <c r="A157" s="284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</row>
    <row r="158" spans="1:69" ht="43.9" customHeight="1">
      <c r="A158" s="309">
        <v>6</v>
      </c>
      <c r="B158" s="310" t="s">
        <v>454</v>
      </c>
      <c r="C158" s="300"/>
      <c r="D158" s="300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</row>
    <row r="159" spans="1:69" ht="13.9" customHeight="1">
      <c r="A159" s="477" t="s">
        <v>0</v>
      </c>
      <c r="B159" s="477" t="s">
        <v>31</v>
      </c>
      <c r="C159" s="477" t="s">
        <v>14</v>
      </c>
      <c r="D159" s="477" t="s">
        <v>146</v>
      </c>
      <c r="E159" s="462" t="s">
        <v>851</v>
      </c>
      <c r="F159" s="463"/>
      <c r="G159" s="477" t="s">
        <v>32</v>
      </c>
      <c r="H159" s="477" t="s">
        <v>33</v>
      </c>
      <c r="I159" s="477" t="s">
        <v>34</v>
      </c>
      <c r="J159" s="477" t="s">
        <v>160</v>
      </c>
      <c r="K159" s="477" t="s">
        <v>163</v>
      </c>
      <c r="L159" s="473" t="s">
        <v>35</v>
      </c>
      <c r="M159" s="473"/>
      <c r="N159" s="473"/>
      <c r="O159" s="473"/>
      <c r="P159" s="474" t="s">
        <v>36</v>
      </c>
      <c r="Q159" s="475"/>
      <c r="R159" s="475"/>
      <c r="S159" s="476"/>
      <c r="T159" s="477" t="s">
        <v>37</v>
      </c>
      <c r="U159" s="477" t="s">
        <v>38</v>
      </c>
      <c r="V159" s="477" t="s">
        <v>131</v>
      </c>
      <c r="W159" s="477" t="s">
        <v>39</v>
      </c>
      <c r="X159" s="477" t="s">
        <v>40</v>
      </c>
      <c r="Y159" s="477" t="s">
        <v>41</v>
      </c>
      <c r="Z159" s="477" t="s">
        <v>42</v>
      </c>
      <c r="AA159" s="477" t="s">
        <v>93</v>
      </c>
      <c r="AB159" s="474" t="s">
        <v>132</v>
      </c>
      <c r="AC159" s="475"/>
      <c r="AD159" s="475"/>
      <c r="AE159" s="475"/>
      <c r="AF159" s="475"/>
      <c r="AG159" s="476"/>
      <c r="AH159" s="474" t="s">
        <v>133</v>
      </c>
      <c r="AI159" s="475"/>
      <c r="AJ159" s="475"/>
      <c r="AK159" s="475"/>
      <c r="AL159" s="476"/>
      <c r="AM159" s="474" t="s">
        <v>3</v>
      </c>
      <c r="AN159" s="475"/>
      <c r="AO159" s="475"/>
      <c r="AP159" s="475"/>
      <c r="AQ159" s="475"/>
      <c r="AR159" s="475"/>
      <c r="AS159" s="475"/>
      <c r="AT159" s="475"/>
      <c r="AU159" s="475"/>
      <c r="AV159" s="475"/>
      <c r="AW159" s="475"/>
      <c r="AX159" s="475"/>
      <c r="AY159" s="475"/>
      <c r="AZ159" s="476"/>
      <c r="BA159" s="474" t="s">
        <v>43</v>
      </c>
      <c r="BB159" s="475"/>
      <c r="BC159" s="475"/>
      <c r="BD159" s="475"/>
      <c r="BE159" s="475"/>
      <c r="BF159" s="475"/>
      <c r="BG159" s="475"/>
      <c r="BH159" s="475"/>
      <c r="BI159" s="475"/>
      <c r="BJ159" s="475"/>
      <c r="BK159" s="475"/>
      <c r="BL159" s="475"/>
      <c r="BM159" s="475"/>
      <c r="BN159" s="475"/>
      <c r="BO159" s="475"/>
      <c r="BP159" s="476"/>
      <c r="BQ159" s="477" t="s">
        <v>161</v>
      </c>
    </row>
    <row r="160" spans="1:69" ht="85.15" customHeight="1">
      <c r="A160" s="478"/>
      <c r="B160" s="478"/>
      <c r="C160" s="478"/>
      <c r="D160" s="478"/>
      <c r="E160" s="464"/>
      <c r="F160" s="465"/>
      <c r="G160" s="478"/>
      <c r="H160" s="478"/>
      <c r="I160" s="478"/>
      <c r="J160" s="478"/>
      <c r="K160" s="478"/>
      <c r="L160" s="240" t="s">
        <v>44</v>
      </c>
      <c r="M160" s="240" t="s">
        <v>45</v>
      </c>
      <c r="N160" s="240" t="s">
        <v>46</v>
      </c>
      <c r="O160" s="240" t="s">
        <v>47</v>
      </c>
      <c r="P160" s="240" t="s">
        <v>48</v>
      </c>
      <c r="Q160" s="240" t="s">
        <v>49</v>
      </c>
      <c r="R160" s="240" t="s">
        <v>50</v>
      </c>
      <c r="S160" s="240" t="s">
        <v>51</v>
      </c>
      <c r="T160" s="478"/>
      <c r="U160" s="478"/>
      <c r="V160" s="478"/>
      <c r="W160" s="478"/>
      <c r="X160" s="478"/>
      <c r="Y160" s="478"/>
      <c r="Z160" s="478"/>
      <c r="AA160" s="478"/>
      <c r="AB160" s="241" t="s">
        <v>15</v>
      </c>
      <c r="AC160" s="241" t="s">
        <v>94</v>
      </c>
      <c r="AD160" s="241" t="s">
        <v>95</v>
      </c>
      <c r="AE160" s="241" t="s">
        <v>52</v>
      </c>
      <c r="AF160" s="241" t="s">
        <v>53</v>
      </c>
      <c r="AG160" s="241" t="s">
        <v>54</v>
      </c>
      <c r="AH160" s="241" t="s">
        <v>55</v>
      </c>
      <c r="AI160" s="241" t="s">
        <v>96</v>
      </c>
      <c r="AJ160" s="241" t="s">
        <v>16</v>
      </c>
      <c r="AK160" s="241" t="s">
        <v>147</v>
      </c>
      <c r="AL160" s="241" t="s">
        <v>91</v>
      </c>
      <c r="AM160" s="240" t="s">
        <v>56</v>
      </c>
      <c r="AN160" s="240" t="s">
        <v>57</v>
      </c>
      <c r="AO160" s="240" t="s">
        <v>58</v>
      </c>
      <c r="AP160" s="240" t="s">
        <v>59</v>
      </c>
      <c r="AQ160" s="240" t="s">
        <v>60</v>
      </c>
      <c r="AR160" s="240" t="s">
        <v>148</v>
      </c>
      <c r="AS160" s="240" t="s">
        <v>149</v>
      </c>
      <c r="AT160" s="240" t="s">
        <v>150</v>
      </c>
      <c r="AU160" s="240" t="s">
        <v>7</v>
      </c>
      <c r="AV160" s="240" t="s">
        <v>8</v>
      </c>
      <c r="AW160" s="240" t="s">
        <v>9</v>
      </c>
      <c r="AX160" s="240" t="s">
        <v>61</v>
      </c>
      <c r="AY160" s="240" t="s">
        <v>10</v>
      </c>
      <c r="AZ160" s="240" t="s">
        <v>11</v>
      </c>
      <c r="BA160" s="240" t="s">
        <v>12</v>
      </c>
      <c r="BB160" s="240" t="s">
        <v>6</v>
      </c>
      <c r="BC160" s="240" t="s">
        <v>151</v>
      </c>
      <c r="BD160" s="240" t="s">
        <v>152</v>
      </c>
      <c r="BE160" s="240" t="s">
        <v>153</v>
      </c>
      <c r="BF160" s="240" t="s">
        <v>154</v>
      </c>
      <c r="BG160" s="240" t="s">
        <v>164</v>
      </c>
      <c r="BH160" s="240" t="s">
        <v>62</v>
      </c>
      <c r="BI160" s="240" t="s">
        <v>63</v>
      </c>
      <c r="BJ160" s="240" t="s">
        <v>64</v>
      </c>
      <c r="BK160" s="240" t="s">
        <v>155</v>
      </c>
      <c r="BL160" s="240" t="s">
        <v>65</v>
      </c>
      <c r="BM160" s="240" t="s">
        <v>156</v>
      </c>
      <c r="BN160" s="240" t="s">
        <v>66</v>
      </c>
      <c r="BO160" s="240" t="s">
        <v>67</v>
      </c>
      <c r="BP160" s="240" t="s">
        <v>11</v>
      </c>
      <c r="BQ160" s="478"/>
    </row>
    <row r="161" spans="1:69" ht="25.15" customHeight="1">
      <c r="A161" s="93" t="s">
        <v>141</v>
      </c>
      <c r="B161" s="231" t="s">
        <v>129</v>
      </c>
      <c r="C161" s="232"/>
      <c r="D161" s="232"/>
      <c r="E161" s="210"/>
      <c r="F161" s="211"/>
      <c r="G161" s="93"/>
      <c r="H161" s="93"/>
      <c r="I161" s="93"/>
      <c r="J161" s="93"/>
      <c r="K161" s="93"/>
      <c r="L161" s="94"/>
      <c r="M161" s="94"/>
      <c r="N161" s="94"/>
      <c r="O161" s="94"/>
      <c r="P161" s="94"/>
      <c r="Q161" s="94"/>
      <c r="R161" s="94"/>
      <c r="S161" s="94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3"/>
    </row>
    <row r="162" spans="1:69" ht="25.15" customHeight="1">
      <c r="A162" s="242">
        <v>1</v>
      </c>
      <c r="B162" s="233" t="s">
        <v>690</v>
      </c>
      <c r="C162" s="227" t="s">
        <v>691</v>
      </c>
      <c r="D162" s="227" t="s">
        <v>692</v>
      </c>
      <c r="E162" s="368">
        <f t="shared" ref="E162:E186" si="3">3500*G162</f>
        <v>676970</v>
      </c>
      <c r="F162" s="195" t="s">
        <v>508</v>
      </c>
      <c r="G162" s="234">
        <v>193.42</v>
      </c>
      <c r="H162" s="234"/>
      <c r="I162" s="235">
        <v>1915</v>
      </c>
      <c r="J162" s="235" t="s">
        <v>87</v>
      </c>
      <c r="K162" s="235" t="s">
        <v>693</v>
      </c>
      <c r="L162" s="227" t="s">
        <v>86</v>
      </c>
      <c r="M162" s="227" t="s">
        <v>89</v>
      </c>
      <c r="N162" s="235" t="s">
        <v>87</v>
      </c>
      <c r="O162" s="235" t="s">
        <v>87</v>
      </c>
      <c r="P162" s="227" t="s">
        <v>519</v>
      </c>
      <c r="Q162" s="227" t="s">
        <v>512</v>
      </c>
      <c r="R162" s="227" t="s">
        <v>512</v>
      </c>
      <c r="S162" s="227" t="s">
        <v>521</v>
      </c>
      <c r="T162" s="235" t="s">
        <v>88</v>
      </c>
      <c r="U162" s="227" t="s">
        <v>694</v>
      </c>
      <c r="V162" s="244"/>
      <c r="W162" s="235" t="s">
        <v>88</v>
      </c>
      <c r="X162" s="235" t="s">
        <v>88</v>
      </c>
      <c r="Y162" s="235" t="s">
        <v>87</v>
      </c>
      <c r="Z162" s="235" t="s">
        <v>87</v>
      </c>
      <c r="AA162" s="235" t="s">
        <v>87</v>
      </c>
      <c r="AB162" s="235" t="s">
        <v>87</v>
      </c>
      <c r="AC162" s="235"/>
      <c r="AD162" s="244"/>
      <c r="AE162" s="244"/>
      <c r="AF162" s="235" t="s">
        <v>88</v>
      </c>
      <c r="AG162" s="244"/>
      <c r="AH162" s="235" t="s">
        <v>88</v>
      </c>
      <c r="AI162" s="244"/>
      <c r="AJ162" s="244"/>
      <c r="AK162" s="244" t="s">
        <v>681</v>
      </c>
      <c r="AL162" s="245"/>
      <c r="AM162" s="243" t="s">
        <v>88</v>
      </c>
      <c r="AN162" s="243" t="s">
        <v>87</v>
      </c>
      <c r="AO162" s="243" t="s">
        <v>87</v>
      </c>
      <c r="AP162" s="243" t="s">
        <v>87</v>
      </c>
      <c r="AQ162" s="243" t="s">
        <v>88</v>
      </c>
      <c r="AR162" s="227" t="s">
        <v>681</v>
      </c>
      <c r="AS162" s="227" t="s">
        <v>681</v>
      </c>
      <c r="AT162" s="227" t="s">
        <v>681</v>
      </c>
      <c r="AU162" s="243" t="s">
        <v>88</v>
      </c>
      <c r="AV162" s="243" t="s">
        <v>88</v>
      </c>
      <c r="AW162" s="243" t="s">
        <v>88</v>
      </c>
      <c r="AX162" s="243" t="s">
        <v>87</v>
      </c>
      <c r="AY162" s="243" t="s">
        <v>88</v>
      </c>
      <c r="AZ162" s="227"/>
      <c r="BA162" s="243" t="s">
        <v>88</v>
      </c>
      <c r="BB162" s="243" t="s">
        <v>88</v>
      </c>
      <c r="BC162" s="227"/>
      <c r="BD162" s="227"/>
      <c r="BE162" s="227"/>
      <c r="BF162" s="227"/>
      <c r="BG162" s="227"/>
      <c r="BH162" s="243" t="s">
        <v>88</v>
      </c>
      <c r="BI162" s="243" t="s">
        <v>88</v>
      </c>
      <c r="BJ162" s="243" t="s">
        <v>88</v>
      </c>
      <c r="BK162" s="246"/>
      <c r="BL162" s="243" t="s">
        <v>88</v>
      </c>
      <c r="BM162" s="246"/>
      <c r="BN162" s="243" t="s">
        <v>88</v>
      </c>
      <c r="BO162" s="243" t="s">
        <v>88</v>
      </c>
      <c r="BP162" s="227"/>
      <c r="BQ162" s="247"/>
    </row>
    <row r="163" spans="1:69" ht="25.15" customHeight="1">
      <c r="A163" s="242">
        <v>2</v>
      </c>
      <c r="B163" s="233" t="s">
        <v>690</v>
      </c>
      <c r="C163" s="227" t="s">
        <v>695</v>
      </c>
      <c r="D163" s="227" t="s">
        <v>692</v>
      </c>
      <c r="E163" s="368">
        <f t="shared" si="3"/>
        <v>393435</v>
      </c>
      <c r="F163" s="195" t="s">
        <v>508</v>
      </c>
      <c r="G163" s="234">
        <v>112.41</v>
      </c>
      <c r="H163" s="234"/>
      <c r="I163" s="235">
        <v>1921</v>
      </c>
      <c r="J163" s="235" t="s">
        <v>87</v>
      </c>
      <c r="K163" s="235" t="s">
        <v>693</v>
      </c>
      <c r="L163" s="227" t="s">
        <v>86</v>
      </c>
      <c r="M163" s="227" t="s">
        <v>89</v>
      </c>
      <c r="N163" s="235" t="s">
        <v>87</v>
      </c>
      <c r="O163" s="235" t="s">
        <v>87</v>
      </c>
      <c r="P163" s="227" t="s">
        <v>519</v>
      </c>
      <c r="Q163" s="227" t="s">
        <v>512</v>
      </c>
      <c r="R163" s="227" t="s">
        <v>512</v>
      </c>
      <c r="S163" s="227" t="s">
        <v>514</v>
      </c>
      <c r="T163" s="235" t="s">
        <v>88</v>
      </c>
      <c r="U163" s="227" t="s">
        <v>694</v>
      </c>
      <c r="V163" s="244"/>
      <c r="W163" s="235" t="s">
        <v>88</v>
      </c>
      <c r="X163" s="235" t="s">
        <v>88</v>
      </c>
      <c r="Y163" s="235" t="s">
        <v>87</v>
      </c>
      <c r="Z163" s="235" t="s">
        <v>87</v>
      </c>
      <c r="AA163" s="235" t="s">
        <v>87</v>
      </c>
      <c r="AB163" s="235" t="s">
        <v>87</v>
      </c>
      <c r="AC163" s="235"/>
      <c r="AD163" s="244"/>
      <c r="AE163" s="244"/>
      <c r="AF163" s="235" t="s">
        <v>88</v>
      </c>
      <c r="AG163" s="244"/>
      <c r="AH163" s="235" t="s">
        <v>88</v>
      </c>
      <c r="AI163" s="244"/>
      <c r="AJ163" s="244"/>
      <c r="AK163" s="244" t="s">
        <v>681</v>
      </c>
      <c r="AL163" s="245"/>
      <c r="AM163" s="243" t="s">
        <v>88</v>
      </c>
      <c r="AN163" s="243" t="s">
        <v>87</v>
      </c>
      <c r="AO163" s="243" t="s">
        <v>87</v>
      </c>
      <c r="AP163" s="243" t="s">
        <v>87</v>
      </c>
      <c r="AQ163" s="243" t="s">
        <v>88</v>
      </c>
      <c r="AR163" s="227" t="s">
        <v>681</v>
      </c>
      <c r="AS163" s="227" t="s">
        <v>681</v>
      </c>
      <c r="AT163" s="227" t="s">
        <v>681</v>
      </c>
      <c r="AU163" s="243" t="s">
        <v>88</v>
      </c>
      <c r="AV163" s="243" t="s">
        <v>88</v>
      </c>
      <c r="AW163" s="243" t="s">
        <v>88</v>
      </c>
      <c r="AX163" s="243" t="s">
        <v>87</v>
      </c>
      <c r="AY163" s="243" t="s">
        <v>88</v>
      </c>
      <c r="AZ163" s="227"/>
      <c r="BA163" s="243" t="s">
        <v>88</v>
      </c>
      <c r="BB163" s="243" t="s">
        <v>88</v>
      </c>
      <c r="BC163" s="227"/>
      <c r="BD163" s="227"/>
      <c r="BE163" s="227"/>
      <c r="BF163" s="227"/>
      <c r="BG163" s="227"/>
      <c r="BH163" s="243" t="s">
        <v>88</v>
      </c>
      <c r="BI163" s="243" t="s">
        <v>88</v>
      </c>
      <c r="BJ163" s="243" t="s">
        <v>88</v>
      </c>
      <c r="BK163" s="246"/>
      <c r="BL163" s="243" t="s">
        <v>88</v>
      </c>
      <c r="BM163" s="246"/>
      <c r="BN163" s="243" t="s">
        <v>88</v>
      </c>
      <c r="BO163" s="243" t="s">
        <v>88</v>
      </c>
      <c r="BP163" s="227"/>
      <c r="BQ163" s="247"/>
    </row>
    <row r="164" spans="1:69" ht="25.15" customHeight="1">
      <c r="A164" s="242">
        <v>3</v>
      </c>
      <c r="B164" s="233" t="s">
        <v>690</v>
      </c>
      <c r="C164" s="227" t="s">
        <v>696</v>
      </c>
      <c r="D164" s="227" t="s">
        <v>692</v>
      </c>
      <c r="E164" s="368">
        <f t="shared" si="3"/>
        <v>455875</v>
      </c>
      <c r="F164" s="195" t="s">
        <v>508</v>
      </c>
      <c r="G164" s="234">
        <v>130.25</v>
      </c>
      <c r="H164" s="234"/>
      <c r="I164" s="235">
        <v>1988</v>
      </c>
      <c r="J164" s="235" t="s">
        <v>87</v>
      </c>
      <c r="K164" s="235" t="s">
        <v>693</v>
      </c>
      <c r="L164" s="227" t="s">
        <v>86</v>
      </c>
      <c r="M164" s="227" t="s">
        <v>89</v>
      </c>
      <c r="N164" s="235" t="s">
        <v>87</v>
      </c>
      <c r="O164" s="235" t="s">
        <v>87</v>
      </c>
      <c r="P164" s="227" t="s">
        <v>697</v>
      </c>
      <c r="Q164" s="227" t="s">
        <v>511</v>
      </c>
      <c r="R164" s="227" t="s">
        <v>512</v>
      </c>
      <c r="S164" s="227" t="s">
        <v>514</v>
      </c>
      <c r="T164" s="235" t="s">
        <v>88</v>
      </c>
      <c r="U164" s="227" t="s">
        <v>548</v>
      </c>
      <c r="V164" s="244"/>
      <c r="W164" s="235" t="s">
        <v>88</v>
      </c>
      <c r="X164" s="235" t="s">
        <v>88</v>
      </c>
      <c r="Y164" s="235" t="s">
        <v>87</v>
      </c>
      <c r="Z164" s="235" t="s">
        <v>87</v>
      </c>
      <c r="AA164" s="235" t="s">
        <v>87</v>
      </c>
      <c r="AB164" s="235" t="s">
        <v>87</v>
      </c>
      <c r="AC164" s="235"/>
      <c r="AD164" s="244"/>
      <c r="AE164" s="244"/>
      <c r="AF164" s="235" t="s">
        <v>88</v>
      </c>
      <c r="AG164" s="244"/>
      <c r="AH164" s="235" t="s">
        <v>88</v>
      </c>
      <c r="AI164" s="244"/>
      <c r="AJ164" s="244"/>
      <c r="AK164" s="244" t="s">
        <v>681</v>
      </c>
      <c r="AL164" s="245"/>
      <c r="AM164" s="243" t="s">
        <v>88</v>
      </c>
      <c r="AN164" s="243" t="s">
        <v>87</v>
      </c>
      <c r="AO164" s="243" t="s">
        <v>87</v>
      </c>
      <c r="AP164" s="243" t="s">
        <v>87</v>
      </c>
      <c r="AQ164" s="243" t="s">
        <v>88</v>
      </c>
      <c r="AR164" s="227" t="s">
        <v>681</v>
      </c>
      <c r="AS164" s="227" t="s">
        <v>681</v>
      </c>
      <c r="AT164" s="227" t="s">
        <v>681</v>
      </c>
      <c r="AU164" s="243" t="s">
        <v>88</v>
      </c>
      <c r="AV164" s="243" t="s">
        <v>88</v>
      </c>
      <c r="AW164" s="243" t="s">
        <v>88</v>
      </c>
      <c r="AX164" s="243" t="s">
        <v>87</v>
      </c>
      <c r="AY164" s="243" t="s">
        <v>88</v>
      </c>
      <c r="AZ164" s="227"/>
      <c r="BA164" s="243" t="s">
        <v>88</v>
      </c>
      <c r="BB164" s="243" t="s">
        <v>88</v>
      </c>
      <c r="BC164" s="227"/>
      <c r="BD164" s="227"/>
      <c r="BE164" s="227"/>
      <c r="BF164" s="227"/>
      <c r="BG164" s="227"/>
      <c r="BH164" s="243" t="s">
        <v>88</v>
      </c>
      <c r="BI164" s="243" t="s">
        <v>88</v>
      </c>
      <c r="BJ164" s="243" t="s">
        <v>88</v>
      </c>
      <c r="BK164" s="246"/>
      <c r="BL164" s="243" t="s">
        <v>88</v>
      </c>
      <c r="BM164" s="246"/>
      <c r="BN164" s="243" t="s">
        <v>88</v>
      </c>
      <c r="BO164" s="243" t="s">
        <v>88</v>
      </c>
      <c r="BP164" s="227"/>
      <c r="BQ164" s="247"/>
    </row>
    <row r="165" spans="1:69" ht="25.15" customHeight="1">
      <c r="A165" s="242">
        <v>4</v>
      </c>
      <c r="B165" s="233" t="s">
        <v>690</v>
      </c>
      <c r="C165" s="227" t="s">
        <v>698</v>
      </c>
      <c r="D165" s="227" t="s">
        <v>692</v>
      </c>
      <c r="E165" s="368">
        <f t="shared" si="3"/>
        <v>939890.00000000012</v>
      </c>
      <c r="F165" s="195" t="s">
        <v>508</v>
      </c>
      <c r="G165" s="234">
        <v>268.54000000000002</v>
      </c>
      <c r="H165" s="234"/>
      <c r="I165" s="235" t="s">
        <v>699</v>
      </c>
      <c r="J165" s="235" t="s">
        <v>87</v>
      </c>
      <c r="K165" s="235" t="s">
        <v>693</v>
      </c>
      <c r="L165" s="227" t="s">
        <v>92</v>
      </c>
      <c r="M165" s="227" t="s">
        <v>89</v>
      </c>
      <c r="N165" s="235" t="s">
        <v>87</v>
      </c>
      <c r="O165" s="235" t="s">
        <v>87</v>
      </c>
      <c r="P165" s="227" t="s">
        <v>520</v>
      </c>
      <c r="Q165" s="227" t="s">
        <v>511</v>
      </c>
      <c r="R165" s="227" t="s">
        <v>512</v>
      </c>
      <c r="S165" s="227" t="s">
        <v>514</v>
      </c>
      <c r="T165" s="235" t="s">
        <v>88</v>
      </c>
      <c r="U165" s="227" t="s">
        <v>694</v>
      </c>
      <c r="V165" s="244"/>
      <c r="W165" s="235" t="s">
        <v>88</v>
      </c>
      <c r="X165" s="235" t="s">
        <v>88</v>
      </c>
      <c r="Y165" s="235" t="s">
        <v>87</v>
      </c>
      <c r="Z165" s="235" t="s">
        <v>87</v>
      </c>
      <c r="AA165" s="235" t="s">
        <v>87</v>
      </c>
      <c r="AB165" s="235" t="s">
        <v>87</v>
      </c>
      <c r="AC165" s="235"/>
      <c r="AD165" s="244"/>
      <c r="AE165" s="244"/>
      <c r="AF165" s="235" t="s">
        <v>88</v>
      </c>
      <c r="AG165" s="244"/>
      <c r="AH165" s="235" t="s">
        <v>88</v>
      </c>
      <c r="AI165" s="244"/>
      <c r="AJ165" s="244"/>
      <c r="AK165" s="244" t="s">
        <v>681</v>
      </c>
      <c r="AL165" s="245"/>
      <c r="AM165" s="243" t="s">
        <v>88</v>
      </c>
      <c r="AN165" s="243" t="s">
        <v>87</v>
      </c>
      <c r="AO165" s="243" t="s">
        <v>87</v>
      </c>
      <c r="AP165" s="243" t="s">
        <v>87</v>
      </c>
      <c r="AQ165" s="243" t="s">
        <v>88</v>
      </c>
      <c r="AR165" s="227" t="s">
        <v>681</v>
      </c>
      <c r="AS165" s="227" t="s">
        <v>681</v>
      </c>
      <c r="AT165" s="227" t="s">
        <v>681</v>
      </c>
      <c r="AU165" s="243" t="s">
        <v>88</v>
      </c>
      <c r="AV165" s="243" t="s">
        <v>88</v>
      </c>
      <c r="AW165" s="243" t="s">
        <v>88</v>
      </c>
      <c r="AX165" s="243" t="s">
        <v>87</v>
      </c>
      <c r="AY165" s="243" t="s">
        <v>88</v>
      </c>
      <c r="AZ165" s="227"/>
      <c r="BA165" s="243" t="s">
        <v>88</v>
      </c>
      <c r="BB165" s="243" t="s">
        <v>88</v>
      </c>
      <c r="BC165" s="227"/>
      <c r="BD165" s="227"/>
      <c r="BE165" s="227"/>
      <c r="BF165" s="227"/>
      <c r="BG165" s="227"/>
      <c r="BH165" s="243" t="s">
        <v>88</v>
      </c>
      <c r="BI165" s="243" t="s">
        <v>88</v>
      </c>
      <c r="BJ165" s="243" t="s">
        <v>88</v>
      </c>
      <c r="BK165" s="246"/>
      <c r="BL165" s="243" t="s">
        <v>88</v>
      </c>
      <c r="BM165" s="246"/>
      <c r="BN165" s="243" t="s">
        <v>88</v>
      </c>
      <c r="BO165" s="243" t="s">
        <v>88</v>
      </c>
      <c r="BP165" s="227"/>
      <c r="BQ165" s="247"/>
    </row>
    <row r="166" spans="1:69" ht="25.15" customHeight="1">
      <c r="A166" s="242">
        <v>5</v>
      </c>
      <c r="B166" s="233" t="s">
        <v>690</v>
      </c>
      <c r="C166" s="227" t="s">
        <v>700</v>
      </c>
      <c r="D166" s="227" t="s">
        <v>692</v>
      </c>
      <c r="E166" s="368">
        <f t="shared" si="3"/>
        <v>135730</v>
      </c>
      <c r="F166" s="195" t="s">
        <v>508</v>
      </c>
      <c r="G166" s="234">
        <v>38.78</v>
      </c>
      <c r="H166" s="234"/>
      <c r="I166" s="235" t="s">
        <v>701</v>
      </c>
      <c r="J166" s="235" t="s">
        <v>87</v>
      </c>
      <c r="K166" s="235" t="s">
        <v>693</v>
      </c>
      <c r="L166" s="227" t="s">
        <v>86</v>
      </c>
      <c r="M166" s="227" t="s">
        <v>89</v>
      </c>
      <c r="N166" s="235" t="s">
        <v>88</v>
      </c>
      <c r="O166" s="235" t="s">
        <v>88</v>
      </c>
      <c r="P166" s="227" t="s">
        <v>520</v>
      </c>
      <c r="Q166" s="227" t="s">
        <v>512</v>
      </c>
      <c r="R166" s="227" t="s">
        <v>512</v>
      </c>
      <c r="S166" s="227" t="s">
        <v>514</v>
      </c>
      <c r="T166" s="235" t="s">
        <v>88</v>
      </c>
      <c r="U166" s="227" t="s">
        <v>702</v>
      </c>
      <c r="V166" s="244"/>
      <c r="W166" s="235" t="s">
        <v>88</v>
      </c>
      <c r="X166" s="235" t="s">
        <v>88</v>
      </c>
      <c r="Y166" s="235" t="s">
        <v>87</v>
      </c>
      <c r="Z166" s="235" t="s">
        <v>87</v>
      </c>
      <c r="AA166" s="235" t="s">
        <v>87</v>
      </c>
      <c r="AB166" s="235" t="s">
        <v>87</v>
      </c>
      <c r="AC166" s="235"/>
      <c r="AD166" s="244"/>
      <c r="AE166" s="244"/>
      <c r="AF166" s="235" t="s">
        <v>88</v>
      </c>
      <c r="AG166" s="244"/>
      <c r="AH166" s="235" t="s">
        <v>88</v>
      </c>
      <c r="AI166" s="244"/>
      <c r="AJ166" s="244"/>
      <c r="AK166" s="244" t="s">
        <v>681</v>
      </c>
      <c r="AL166" s="245"/>
      <c r="AM166" s="243" t="s">
        <v>88</v>
      </c>
      <c r="AN166" s="243" t="s">
        <v>87</v>
      </c>
      <c r="AO166" s="243" t="s">
        <v>87</v>
      </c>
      <c r="AP166" s="243" t="s">
        <v>87</v>
      </c>
      <c r="AQ166" s="243" t="s">
        <v>88</v>
      </c>
      <c r="AR166" s="227" t="s">
        <v>681</v>
      </c>
      <c r="AS166" s="227" t="s">
        <v>681</v>
      </c>
      <c r="AT166" s="227" t="s">
        <v>681</v>
      </c>
      <c r="AU166" s="243" t="s">
        <v>88</v>
      </c>
      <c r="AV166" s="243" t="s">
        <v>88</v>
      </c>
      <c r="AW166" s="243" t="s">
        <v>88</v>
      </c>
      <c r="AX166" s="243" t="s">
        <v>87</v>
      </c>
      <c r="AY166" s="243" t="s">
        <v>88</v>
      </c>
      <c r="AZ166" s="227"/>
      <c r="BA166" s="243" t="s">
        <v>88</v>
      </c>
      <c r="BB166" s="243" t="s">
        <v>88</v>
      </c>
      <c r="BC166" s="227"/>
      <c r="BD166" s="227"/>
      <c r="BE166" s="227"/>
      <c r="BF166" s="227"/>
      <c r="BG166" s="227"/>
      <c r="BH166" s="243" t="s">
        <v>88</v>
      </c>
      <c r="BI166" s="243" t="s">
        <v>88</v>
      </c>
      <c r="BJ166" s="243" t="s">
        <v>88</v>
      </c>
      <c r="BK166" s="246"/>
      <c r="BL166" s="243" t="s">
        <v>88</v>
      </c>
      <c r="BM166" s="246"/>
      <c r="BN166" s="243" t="s">
        <v>88</v>
      </c>
      <c r="BO166" s="243" t="s">
        <v>88</v>
      </c>
      <c r="BP166" s="227"/>
      <c r="BQ166" s="247"/>
    </row>
    <row r="167" spans="1:69" ht="25.15" customHeight="1">
      <c r="A167" s="242">
        <v>6</v>
      </c>
      <c r="B167" s="233" t="s">
        <v>690</v>
      </c>
      <c r="C167" s="227" t="s">
        <v>703</v>
      </c>
      <c r="D167" s="227" t="s">
        <v>692</v>
      </c>
      <c r="E167" s="368">
        <f t="shared" si="3"/>
        <v>782285</v>
      </c>
      <c r="F167" s="195" t="s">
        <v>508</v>
      </c>
      <c r="G167" s="234">
        <v>223.51</v>
      </c>
      <c r="H167" s="234"/>
      <c r="I167" s="235">
        <v>1895</v>
      </c>
      <c r="J167" s="235" t="s">
        <v>87</v>
      </c>
      <c r="K167" s="235" t="s">
        <v>693</v>
      </c>
      <c r="L167" s="227" t="s">
        <v>86</v>
      </c>
      <c r="M167" s="227" t="s">
        <v>89</v>
      </c>
      <c r="N167" s="235" t="s">
        <v>87</v>
      </c>
      <c r="O167" s="235" t="s">
        <v>87</v>
      </c>
      <c r="P167" s="227" t="s">
        <v>520</v>
      </c>
      <c r="Q167" s="227" t="s">
        <v>512</v>
      </c>
      <c r="R167" s="227" t="s">
        <v>512</v>
      </c>
      <c r="S167" s="227" t="s">
        <v>514</v>
      </c>
      <c r="T167" s="235" t="s">
        <v>88</v>
      </c>
      <c r="U167" s="227" t="s">
        <v>694</v>
      </c>
      <c r="V167" s="244"/>
      <c r="W167" s="235" t="s">
        <v>88</v>
      </c>
      <c r="X167" s="235" t="s">
        <v>88</v>
      </c>
      <c r="Y167" s="235" t="s">
        <v>87</v>
      </c>
      <c r="Z167" s="235" t="s">
        <v>87</v>
      </c>
      <c r="AA167" s="235" t="s">
        <v>87</v>
      </c>
      <c r="AB167" s="235" t="s">
        <v>87</v>
      </c>
      <c r="AC167" s="235"/>
      <c r="AD167" s="244"/>
      <c r="AE167" s="244"/>
      <c r="AF167" s="235" t="s">
        <v>88</v>
      </c>
      <c r="AG167" s="244"/>
      <c r="AH167" s="235" t="s">
        <v>88</v>
      </c>
      <c r="AI167" s="244"/>
      <c r="AJ167" s="244"/>
      <c r="AK167" s="244" t="s">
        <v>681</v>
      </c>
      <c r="AL167" s="245"/>
      <c r="AM167" s="243" t="s">
        <v>88</v>
      </c>
      <c r="AN167" s="243" t="s">
        <v>87</v>
      </c>
      <c r="AO167" s="243" t="s">
        <v>87</v>
      </c>
      <c r="AP167" s="243" t="s">
        <v>87</v>
      </c>
      <c r="AQ167" s="243" t="s">
        <v>88</v>
      </c>
      <c r="AR167" s="227" t="s">
        <v>681</v>
      </c>
      <c r="AS167" s="227" t="s">
        <v>681</v>
      </c>
      <c r="AT167" s="227" t="s">
        <v>681</v>
      </c>
      <c r="AU167" s="243" t="s">
        <v>88</v>
      </c>
      <c r="AV167" s="243" t="s">
        <v>88</v>
      </c>
      <c r="AW167" s="243" t="s">
        <v>88</v>
      </c>
      <c r="AX167" s="243" t="s">
        <v>87</v>
      </c>
      <c r="AY167" s="243" t="s">
        <v>88</v>
      </c>
      <c r="AZ167" s="227"/>
      <c r="BA167" s="243" t="s">
        <v>88</v>
      </c>
      <c r="BB167" s="243" t="s">
        <v>88</v>
      </c>
      <c r="BC167" s="227"/>
      <c r="BD167" s="227"/>
      <c r="BE167" s="227"/>
      <c r="BF167" s="227"/>
      <c r="BG167" s="227"/>
      <c r="BH167" s="243" t="s">
        <v>88</v>
      </c>
      <c r="BI167" s="243" t="s">
        <v>88</v>
      </c>
      <c r="BJ167" s="243" t="s">
        <v>88</v>
      </c>
      <c r="BK167" s="246"/>
      <c r="BL167" s="243" t="s">
        <v>88</v>
      </c>
      <c r="BM167" s="246"/>
      <c r="BN167" s="243" t="s">
        <v>88</v>
      </c>
      <c r="BO167" s="243" t="s">
        <v>88</v>
      </c>
      <c r="BP167" s="227"/>
      <c r="BQ167" s="247"/>
    </row>
    <row r="168" spans="1:69" ht="25.15" customHeight="1">
      <c r="A168" s="242">
        <v>7</v>
      </c>
      <c r="B168" s="233" t="s">
        <v>690</v>
      </c>
      <c r="C168" s="227" t="s">
        <v>704</v>
      </c>
      <c r="D168" s="227" t="s">
        <v>692</v>
      </c>
      <c r="E168" s="368">
        <f t="shared" si="3"/>
        <v>105280</v>
      </c>
      <c r="F168" s="195" t="s">
        <v>508</v>
      </c>
      <c r="G168" s="234">
        <v>30.08</v>
      </c>
      <c r="H168" s="234"/>
      <c r="I168" s="235">
        <v>1958</v>
      </c>
      <c r="J168" s="235" t="s">
        <v>87</v>
      </c>
      <c r="K168" s="235" t="s">
        <v>693</v>
      </c>
      <c r="L168" s="227" t="s">
        <v>86</v>
      </c>
      <c r="M168" s="227" t="s">
        <v>89</v>
      </c>
      <c r="N168" s="235" t="s">
        <v>87</v>
      </c>
      <c r="O168" s="235" t="s">
        <v>88</v>
      </c>
      <c r="P168" s="227" t="s">
        <v>520</v>
      </c>
      <c r="Q168" s="227" t="s">
        <v>512</v>
      </c>
      <c r="R168" s="227" t="s">
        <v>512</v>
      </c>
      <c r="S168" s="227" t="s">
        <v>514</v>
      </c>
      <c r="T168" s="235" t="s">
        <v>88</v>
      </c>
      <c r="U168" s="227" t="s">
        <v>702</v>
      </c>
      <c r="V168" s="244"/>
      <c r="W168" s="235" t="s">
        <v>88</v>
      </c>
      <c r="X168" s="235" t="s">
        <v>88</v>
      </c>
      <c r="Y168" s="235" t="s">
        <v>87</v>
      </c>
      <c r="Z168" s="235" t="s">
        <v>87</v>
      </c>
      <c r="AA168" s="235" t="s">
        <v>87</v>
      </c>
      <c r="AB168" s="235" t="s">
        <v>87</v>
      </c>
      <c r="AC168" s="235"/>
      <c r="AD168" s="244"/>
      <c r="AE168" s="244"/>
      <c r="AF168" s="235" t="s">
        <v>88</v>
      </c>
      <c r="AG168" s="244"/>
      <c r="AH168" s="235" t="s">
        <v>88</v>
      </c>
      <c r="AI168" s="244"/>
      <c r="AJ168" s="244"/>
      <c r="AK168" s="244" t="s">
        <v>681</v>
      </c>
      <c r="AL168" s="245"/>
      <c r="AM168" s="243" t="s">
        <v>88</v>
      </c>
      <c r="AN168" s="243" t="s">
        <v>87</v>
      </c>
      <c r="AO168" s="243" t="s">
        <v>87</v>
      </c>
      <c r="AP168" s="243" t="s">
        <v>87</v>
      </c>
      <c r="AQ168" s="243" t="s">
        <v>88</v>
      </c>
      <c r="AR168" s="227" t="s">
        <v>681</v>
      </c>
      <c r="AS168" s="227" t="s">
        <v>681</v>
      </c>
      <c r="AT168" s="227" t="s">
        <v>681</v>
      </c>
      <c r="AU168" s="243" t="s">
        <v>88</v>
      </c>
      <c r="AV168" s="243" t="s">
        <v>88</v>
      </c>
      <c r="AW168" s="243" t="s">
        <v>88</v>
      </c>
      <c r="AX168" s="243" t="s">
        <v>87</v>
      </c>
      <c r="AY168" s="243" t="s">
        <v>88</v>
      </c>
      <c r="AZ168" s="227"/>
      <c r="BA168" s="243" t="s">
        <v>88</v>
      </c>
      <c r="BB168" s="243" t="s">
        <v>88</v>
      </c>
      <c r="BC168" s="227"/>
      <c r="BD168" s="227"/>
      <c r="BE168" s="227"/>
      <c r="BF168" s="227"/>
      <c r="BG168" s="227"/>
      <c r="BH168" s="243" t="s">
        <v>88</v>
      </c>
      <c r="BI168" s="243" t="s">
        <v>88</v>
      </c>
      <c r="BJ168" s="243" t="s">
        <v>88</v>
      </c>
      <c r="BK168" s="246"/>
      <c r="BL168" s="243" t="s">
        <v>88</v>
      </c>
      <c r="BM168" s="246"/>
      <c r="BN168" s="243" t="s">
        <v>88</v>
      </c>
      <c r="BO168" s="243" t="s">
        <v>88</v>
      </c>
      <c r="BP168" s="227"/>
      <c r="BQ168" s="247"/>
    </row>
    <row r="169" spans="1:69" ht="25.15" customHeight="1">
      <c r="A169" s="242">
        <v>8</v>
      </c>
      <c r="B169" s="233" t="s">
        <v>690</v>
      </c>
      <c r="C169" s="227" t="s">
        <v>705</v>
      </c>
      <c r="D169" s="227" t="s">
        <v>692</v>
      </c>
      <c r="E169" s="368">
        <f t="shared" si="3"/>
        <v>760830</v>
      </c>
      <c r="F169" s="195" t="s">
        <v>508</v>
      </c>
      <c r="G169" s="234">
        <v>217.38</v>
      </c>
      <c r="H169" s="234"/>
      <c r="I169" s="235">
        <v>1987</v>
      </c>
      <c r="J169" s="235" t="s">
        <v>87</v>
      </c>
      <c r="K169" s="235" t="s">
        <v>693</v>
      </c>
      <c r="L169" s="227" t="s">
        <v>92</v>
      </c>
      <c r="M169" s="227" t="s">
        <v>89</v>
      </c>
      <c r="N169" s="235" t="s">
        <v>87</v>
      </c>
      <c r="O169" s="235" t="s">
        <v>87</v>
      </c>
      <c r="P169" s="227" t="s">
        <v>697</v>
      </c>
      <c r="Q169" s="227" t="s">
        <v>511</v>
      </c>
      <c r="R169" s="227" t="s">
        <v>512</v>
      </c>
      <c r="S169" s="227" t="s">
        <v>514</v>
      </c>
      <c r="T169" s="235" t="s">
        <v>88</v>
      </c>
      <c r="U169" s="227" t="s">
        <v>694</v>
      </c>
      <c r="V169" s="244"/>
      <c r="W169" s="235" t="s">
        <v>88</v>
      </c>
      <c r="X169" s="235" t="s">
        <v>88</v>
      </c>
      <c r="Y169" s="235" t="s">
        <v>87</v>
      </c>
      <c r="Z169" s="235" t="s">
        <v>87</v>
      </c>
      <c r="AA169" s="235" t="s">
        <v>87</v>
      </c>
      <c r="AB169" s="235" t="s">
        <v>87</v>
      </c>
      <c r="AC169" s="235"/>
      <c r="AD169" s="244"/>
      <c r="AE169" s="244"/>
      <c r="AF169" s="235" t="s">
        <v>88</v>
      </c>
      <c r="AG169" s="244"/>
      <c r="AH169" s="235" t="s">
        <v>88</v>
      </c>
      <c r="AI169" s="244"/>
      <c r="AJ169" s="244"/>
      <c r="AK169" s="244" t="s">
        <v>681</v>
      </c>
      <c r="AL169" s="245"/>
      <c r="AM169" s="243" t="s">
        <v>88</v>
      </c>
      <c r="AN169" s="243" t="s">
        <v>87</v>
      </c>
      <c r="AO169" s="243" t="s">
        <v>87</v>
      </c>
      <c r="AP169" s="243" t="s">
        <v>87</v>
      </c>
      <c r="AQ169" s="243" t="s">
        <v>88</v>
      </c>
      <c r="AR169" s="227" t="s">
        <v>681</v>
      </c>
      <c r="AS169" s="227" t="s">
        <v>681</v>
      </c>
      <c r="AT169" s="227" t="s">
        <v>681</v>
      </c>
      <c r="AU169" s="243" t="s">
        <v>88</v>
      </c>
      <c r="AV169" s="243" t="s">
        <v>88</v>
      </c>
      <c r="AW169" s="243" t="s">
        <v>88</v>
      </c>
      <c r="AX169" s="243" t="s">
        <v>87</v>
      </c>
      <c r="AY169" s="243" t="s">
        <v>88</v>
      </c>
      <c r="AZ169" s="227"/>
      <c r="BA169" s="243" t="s">
        <v>88</v>
      </c>
      <c r="BB169" s="243" t="s">
        <v>88</v>
      </c>
      <c r="BC169" s="227"/>
      <c r="BD169" s="227"/>
      <c r="BE169" s="227"/>
      <c r="BF169" s="227"/>
      <c r="BG169" s="227"/>
      <c r="BH169" s="243" t="s">
        <v>88</v>
      </c>
      <c r="BI169" s="243" t="s">
        <v>88</v>
      </c>
      <c r="BJ169" s="243" t="s">
        <v>88</v>
      </c>
      <c r="BK169" s="246"/>
      <c r="BL169" s="243" t="s">
        <v>88</v>
      </c>
      <c r="BM169" s="246"/>
      <c r="BN169" s="243" t="s">
        <v>88</v>
      </c>
      <c r="BO169" s="243" t="s">
        <v>88</v>
      </c>
      <c r="BP169" s="227"/>
      <c r="BQ169" s="247"/>
    </row>
    <row r="170" spans="1:69" ht="25.15" customHeight="1">
      <c r="A170" s="242">
        <v>9</v>
      </c>
      <c r="B170" s="233" t="s">
        <v>690</v>
      </c>
      <c r="C170" s="227" t="s">
        <v>706</v>
      </c>
      <c r="D170" s="227" t="s">
        <v>692</v>
      </c>
      <c r="E170" s="368">
        <f t="shared" si="3"/>
        <v>820575</v>
      </c>
      <c r="F170" s="195" t="s">
        <v>508</v>
      </c>
      <c r="G170" s="234">
        <v>234.45</v>
      </c>
      <c r="H170" s="234"/>
      <c r="I170" s="235">
        <v>1903</v>
      </c>
      <c r="J170" s="235" t="s">
        <v>87</v>
      </c>
      <c r="K170" s="235" t="s">
        <v>693</v>
      </c>
      <c r="L170" s="227" t="s">
        <v>92</v>
      </c>
      <c r="M170" s="227" t="s">
        <v>89</v>
      </c>
      <c r="N170" s="235" t="s">
        <v>87</v>
      </c>
      <c r="O170" s="235" t="s">
        <v>87</v>
      </c>
      <c r="P170" s="227" t="s">
        <v>520</v>
      </c>
      <c r="Q170" s="227" t="s">
        <v>707</v>
      </c>
      <c r="R170" s="227" t="s">
        <v>512</v>
      </c>
      <c r="S170" s="227" t="s">
        <v>517</v>
      </c>
      <c r="T170" s="235" t="s">
        <v>88</v>
      </c>
      <c r="U170" s="227" t="s">
        <v>694</v>
      </c>
      <c r="V170" s="244"/>
      <c r="W170" s="235" t="s">
        <v>88</v>
      </c>
      <c r="X170" s="235" t="s">
        <v>88</v>
      </c>
      <c r="Y170" s="235" t="s">
        <v>87</v>
      </c>
      <c r="Z170" s="235" t="s">
        <v>87</v>
      </c>
      <c r="AA170" s="235" t="s">
        <v>87</v>
      </c>
      <c r="AB170" s="235" t="s">
        <v>87</v>
      </c>
      <c r="AC170" s="235"/>
      <c r="AD170" s="244"/>
      <c r="AE170" s="244"/>
      <c r="AF170" s="235" t="s">
        <v>88</v>
      </c>
      <c r="AG170" s="244"/>
      <c r="AH170" s="235" t="s">
        <v>88</v>
      </c>
      <c r="AI170" s="244"/>
      <c r="AJ170" s="244"/>
      <c r="AK170" s="244" t="s">
        <v>681</v>
      </c>
      <c r="AL170" s="245"/>
      <c r="AM170" s="243" t="s">
        <v>88</v>
      </c>
      <c r="AN170" s="243" t="s">
        <v>87</v>
      </c>
      <c r="AO170" s="243" t="s">
        <v>87</v>
      </c>
      <c r="AP170" s="243" t="s">
        <v>87</v>
      </c>
      <c r="AQ170" s="243" t="s">
        <v>88</v>
      </c>
      <c r="AR170" s="227" t="s">
        <v>681</v>
      </c>
      <c r="AS170" s="227" t="s">
        <v>681</v>
      </c>
      <c r="AT170" s="227" t="s">
        <v>681</v>
      </c>
      <c r="AU170" s="243" t="s">
        <v>88</v>
      </c>
      <c r="AV170" s="243" t="s">
        <v>88</v>
      </c>
      <c r="AW170" s="243" t="s">
        <v>88</v>
      </c>
      <c r="AX170" s="243" t="s">
        <v>87</v>
      </c>
      <c r="AY170" s="243" t="s">
        <v>88</v>
      </c>
      <c r="AZ170" s="227"/>
      <c r="BA170" s="243" t="s">
        <v>88</v>
      </c>
      <c r="BB170" s="243" t="s">
        <v>88</v>
      </c>
      <c r="BC170" s="227"/>
      <c r="BD170" s="227"/>
      <c r="BE170" s="227"/>
      <c r="BF170" s="227"/>
      <c r="BG170" s="227"/>
      <c r="BH170" s="243" t="s">
        <v>88</v>
      </c>
      <c r="BI170" s="243" t="s">
        <v>88</v>
      </c>
      <c r="BJ170" s="243" t="s">
        <v>88</v>
      </c>
      <c r="BK170" s="246"/>
      <c r="BL170" s="243" t="s">
        <v>88</v>
      </c>
      <c r="BM170" s="246"/>
      <c r="BN170" s="243" t="s">
        <v>88</v>
      </c>
      <c r="BO170" s="243" t="s">
        <v>88</v>
      </c>
      <c r="BP170" s="227"/>
      <c r="BQ170" s="247"/>
    </row>
    <row r="171" spans="1:69" ht="25.15" customHeight="1">
      <c r="A171" s="242">
        <v>10</v>
      </c>
      <c r="B171" s="233" t="s">
        <v>690</v>
      </c>
      <c r="C171" s="227" t="s">
        <v>708</v>
      </c>
      <c r="D171" s="227" t="s">
        <v>692</v>
      </c>
      <c r="E171" s="368">
        <f t="shared" si="3"/>
        <v>435295</v>
      </c>
      <c r="F171" s="195" t="s">
        <v>508</v>
      </c>
      <c r="G171" s="234">
        <v>124.37</v>
      </c>
      <c r="H171" s="234"/>
      <c r="I171" s="235">
        <v>1960</v>
      </c>
      <c r="J171" s="235" t="s">
        <v>87</v>
      </c>
      <c r="K171" s="235" t="s">
        <v>693</v>
      </c>
      <c r="L171" s="227" t="s">
        <v>86</v>
      </c>
      <c r="M171" s="227" t="s">
        <v>89</v>
      </c>
      <c r="N171" s="235" t="s">
        <v>88</v>
      </c>
      <c r="O171" s="235" t="s">
        <v>88</v>
      </c>
      <c r="P171" s="227" t="s">
        <v>520</v>
      </c>
      <c r="Q171" s="227" t="s">
        <v>511</v>
      </c>
      <c r="R171" s="227" t="s">
        <v>511</v>
      </c>
      <c r="S171" s="227" t="s">
        <v>517</v>
      </c>
      <c r="T171" s="235" t="s">
        <v>88</v>
      </c>
      <c r="U171" s="227" t="s">
        <v>709</v>
      </c>
      <c r="V171" s="244"/>
      <c r="W171" s="235" t="s">
        <v>88</v>
      </c>
      <c r="X171" s="235" t="s">
        <v>88</v>
      </c>
      <c r="Y171" s="235" t="s">
        <v>87</v>
      </c>
      <c r="Z171" s="235" t="s">
        <v>87</v>
      </c>
      <c r="AA171" s="235" t="s">
        <v>87</v>
      </c>
      <c r="AB171" s="235" t="s">
        <v>87</v>
      </c>
      <c r="AC171" s="235"/>
      <c r="AD171" s="244"/>
      <c r="AE171" s="244"/>
      <c r="AF171" s="235" t="s">
        <v>88</v>
      </c>
      <c r="AG171" s="244"/>
      <c r="AH171" s="235" t="s">
        <v>88</v>
      </c>
      <c r="AI171" s="244"/>
      <c r="AJ171" s="244"/>
      <c r="AK171" s="244" t="s">
        <v>681</v>
      </c>
      <c r="AL171" s="245"/>
      <c r="AM171" s="243" t="s">
        <v>88</v>
      </c>
      <c r="AN171" s="243" t="s">
        <v>87</v>
      </c>
      <c r="AO171" s="243" t="s">
        <v>87</v>
      </c>
      <c r="AP171" s="243" t="s">
        <v>87</v>
      </c>
      <c r="AQ171" s="243" t="s">
        <v>88</v>
      </c>
      <c r="AR171" s="227" t="s">
        <v>681</v>
      </c>
      <c r="AS171" s="227" t="s">
        <v>681</v>
      </c>
      <c r="AT171" s="227" t="s">
        <v>681</v>
      </c>
      <c r="AU171" s="243" t="s">
        <v>88</v>
      </c>
      <c r="AV171" s="243" t="s">
        <v>88</v>
      </c>
      <c r="AW171" s="243" t="s">
        <v>88</v>
      </c>
      <c r="AX171" s="243" t="s">
        <v>87</v>
      </c>
      <c r="AY171" s="243" t="s">
        <v>88</v>
      </c>
      <c r="AZ171" s="227"/>
      <c r="BA171" s="243" t="s">
        <v>88</v>
      </c>
      <c r="BB171" s="243" t="s">
        <v>88</v>
      </c>
      <c r="BC171" s="227"/>
      <c r="BD171" s="227"/>
      <c r="BE171" s="227"/>
      <c r="BF171" s="227"/>
      <c r="BG171" s="227"/>
      <c r="BH171" s="243" t="s">
        <v>88</v>
      </c>
      <c r="BI171" s="243" t="s">
        <v>88</v>
      </c>
      <c r="BJ171" s="243" t="s">
        <v>88</v>
      </c>
      <c r="BK171" s="246"/>
      <c r="BL171" s="243" t="s">
        <v>88</v>
      </c>
      <c r="BM171" s="246"/>
      <c r="BN171" s="243" t="s">
        <v>88</v>
      </c>
      <c r="BO171" s="243" t="s">
        <v>88</v>
      </c>
      <c r="BP171" s="227"/>
      <c r="BQ171" s="247"/>
    </row>
    <row r="172" spans="1:69" ht="25.15" customHeight="1">
      <c r="A172" s="242">
        <v>11</v>
      </c>
      <c r="B172" s="233" t="s">
        <v>690</v>
      </c>
      <c r="C172" s="227" t="s">
        <v>710</v>
      </c>
      <c r="D172" s="227" t="s">
        <v>692</v>
      </c>
      <c r="E172" s="368">
        <f t="shared" si="3"/>
        <v>1380190</v>
      </c>
      <c r="F172" s="195" t="s">
        <v>508</v>
      </c>
      <c r="G172" s="234">
        <v>394.34</v>
      </c>
      <c r="H172" s="234"/>
      <c r="I172" s="235">
        <v>1960</v>
      </c>
      <c r="J172" s="235" t="s">
        <v>87</v>
      </c>
      <c r="K172" s="235" t="s">
        <v>693</v>
      </c>
      <c r="L172" s="227" t="s">
        <v>86</v>
      </c>
      <c r="M172" s="227" t="s">
        <v>89</v>
      </c>
      <c r="N172" s="235" t="s">
        <v>88</v>
      </c>
      <c r="O172" s="235" t="s">
        <v>87</v>
      </c>
      <c r="P172" s="227" t="s">
        <v>697</v>
      </c>
      <c r="Q172" s="227" t="s">
        <v>511</v>
      </c>
      <c r="R172" s="227" t="s">
        <v>512</v>
      </c>
      <c r="S172" s="227" t="s">
        <v>517</v>
      </c>
      <c r="T172" s="235" t="s">
        <v>88</v>
      </c>
      <c r="U172" s="227" t="s">
        <v>711</v>
      </c>
      <c r="V172" s="244"/>
      <c r="W172" s="235" t="s">
        <v>88</v>
      </c>
      <c r="X172" s="235" t="s">
        <v>88</v>
      </c>
      <c r="Y172" s="235" t="s">
        <v>87</v>
      </c>
      <c r="Z172" s="235" t="s">
        <v>87</v>
      </c>
      <c r="AA172" s="235" t="s">
        <v>87</v>
      </c>
      <c r="AB172" s="235" t="s">
        <v>87</v>
      </c>
      <c r="AC172" s="235"/>
      <c r="AD172" s="244"/>
      <c r="AE172" s="244"/>
      <c r="AF172" s="235" t="s">
        <v>88</v>
      </c>
      <c r="AG172" s="244"/>
      <c r="AH172" s="235" t="s">
        <v>88</v>
      </c>
      <c r="AI172" s="244"/>
      <c r="AJ172" s="244"/>
      <c r="AK172" s="244" t="s">
        <v>681</v>
      </c>
      <c r="AL172" s="245"/>
      <c r="AM172" s="243" t="s">
        <v>88</v>
      </c>
      <c r="AN172" s="243" t="s">
        <v>87</v>
      </c>
      <c r="AO172" s="243" t="s">
        <v>87</v>
      </c>
      <c r="AP172" s="243" t="s">
        <v>87</v>
      </c>
      <c r="AQ172" s="243" t="s">
        <v>88</v>
      </c>
      <c r="AR172" s="227" t="s">
        <v>681</v>
      </c>
      <c r="AS172" s="227" t="s">
        <v>681</v>
      </c>
      <c r="AT172" s="227" t="s">
        <v>681</v>
      </c>
      <c r="AU172" s="243" t="s">
        <v>88</v>
      </c>
      <c r="AV172" s="243" t="s">
        <v>88</v>
      </c>
      <c r="AW172" s="243" t="s">
        <v>88</v>
      </c>
      <c r="AX172" s="243" t="s">
        <v>87</v>
      </c>
      <c r="AY172" s="243" t="s">
        <v>88</v>
      </c>
      <c r="AZ172" s="227"/>
      <c r="BA172" s="243" t="s">
        <v>88</v>
      </c>
      <c r="BB172" s="243" t="s">
        <v>88</v>
      </c>
      <c r="BC172" s="227"/>
      <c r="BD172" s="227"/>
      <c r="BE172" s="227"/>
      <c r="BF172" s="227"/>
      <c r="BG172" s="227"/>
      <c r="BH172" s="243" t="s">
        <v>88</v>
      </c>
      <c r="BI172" s="243" t="s">
        <v>88</v>
      </c>
      <c r="BJ172" s="243" t="s">
        <v>88</v>
      </c>
      <c r="BK172" s="246"/>
      <c r="BL172" s="243" t="s">
        <v>88</v>
      </c>
      <c r="BM172" s="246"/>
      <c r="BN172" s="243" t="s">
        <v>88</v>
      </c>
      <c r="BO172" s="243" t="s">
        <v>88</v>
      </c>
      <c r="BP172" s="227"/>
      <c r="BQ172" s="247"/>
    </row>
    <row r="173" spans="1:69" ht="25.15" customHeight="1">
      <c r="A173" s="242">
        <v>12</v>
      </c>
      <c r="B173" s="233" t="s">
        <v>690</v>
      </c>
      <c r="C173" s="227" t="s">
        <v>712</v>
      </c>
      <c r="D173" s="227" t="s">
        <v>692</v>
      </c>
      <c r="E173" s="368">
        <f t="shared" si="3"/>
        <v>1219680</v>
      </c>
      <c r="F173" s="195" t="s">
        <v>508</v>
      </c>
      <c r="G173" s="234">
        <v>348.48</v>
      </c>
      <c r="H173" s="234"/>
      <c r="I173" s="235">
        <v>1973</v>
      </c>
      <c r="J173" s="235" t="s">
        <v>87</v>
      </c>
      <c r="K173" s="235" t="s">
        <v>693</v>
      </c>
      <c r="L173" s="227" t="s">
        <v>86</v>
      </c>
      <c r="M173" s="227" t="s">
        <v>89</v>
      </c>
      <c r="N173" s="235" t="s">
        <v>88</v>
      </c>
      <c r="O173" s="235" t="s">
        <v>87</v>
      </c>
      <c r="P173" s="227" t="s">
        <v>520</v>
      </c>
      <c r="Q173" s="227" t="s">
        <v>511</v>
      </c>
      <c r="R173" s="227" t="s">
        <v>511</v>
      </c>
      <c r="S173" s="227" t="s">
        <v>522</v>
      </c>
      <c r="T173" s="235" t="s">
        <v>88</v>
      </c>
      <c r="U173" s="227" t="s">
        <v>711</v>
      </c>
      <c r="V173" s="244"/>
      <c r="W173" s="235" t="s">
        <v>88</v>
      </c>
      <c r="X173" s="235" t="s">
        <v>88</v>
      </c>
      <c r="Y173" s="235" t="s">
        <v>87</v>
      </c>
      <c r="Z173" s="235" t="s">
        <v>87</v>
      </c>
      <c r="AA173" s="235" t="s">
        <v>87</v>
      </c>
      <c r="AB173" s="235" t="s">
        <v>87</v>
      </c>
      <c r="AC173" s="235"/>
      <c r="AD173" s="244"/>
      <c r="AE173" s="244"/>
      <c r="AF173" s="235" t="s">
        <v>88</v>
      </c>
      <c r="AG173" s="244"/>
      <c r="AH173" s="235" t="s">
        <v>88</v>
      </c>
      <c r="AI173" s="244"/>
      <c r="AJ173" s="244"/>
      <c r="AK173" s="244" t="s">
        <v>681</v>
      </c>
      <c r="AL173" s="245"/>
      <c r="AM173" s="243" t="s">
        <v>88</v>
      </c>
      <c r="AN173" s="243" t="s">
        <v>87</v>
      </c>
      <c r="AO173" s="243" t="s">
        <v>87</v>
      </c>
      <c r="AP173" s="243" t="s">
        <v>87</v>
      </c>
      <c r="AQ173" s="243" t="s">
        <v>88</v>
      </c>
      <c r="AR173" s="227" t="s">
        <v>681</v>
      </c>
      <c r="AS173" s="227" t="s">
        <v>681</v>
      </c>
      <c r="AT173" s="227" t="s">
        <v>681</v>
      </c>
      <c r="AU173" s="243" t="s">
        <v>88</v>
      </c>
      <c r="AV173" s="243" t="s">
        <v>88</v>
      </c>
      <c r="AW173" s="243" t="s">
        <v>88</v>
      </c>
      <c r="AX173" s="243" t="s">
        <v>87</v>
      </c>
      <c r="AY173" s="243" t="s">
        <v>88</v>
      </c>
      <c r="AZ173" s="227"/>
      <c r="BA173" s="243" t="s">
        <v>88</v>
      </c>
      <c r="BB173" s="243" t="s">
        <v>88</v>
      </c>
      <c r="BC173" s="227"/>
      <c r="BD173" s="227"/>
      <c r="BE173" s="227"/>
      <c r="BF173" s="227"/>
      <c r="BG173" s="227"/>
      <c r="BH173" s="243" t="s">
        <v>88</v>
      </c>
      <c r="BI173" s="243" t="s">
        <v>88</v>
      </c>
      <c r="BJ173" s="243" t="s">
        <v>88</v>
      </c>
      <c r="BK173" s="246"/>
      <c r="BL173" s="243" t="s">
        <v>88</v>
      </c>
      <c r="BM173" s="246"/>
      <c r="BN173" s="243" t="s">
        <v>88</v>
      </c>
      <c r="BO173" s="243" t="s">
        <v>88</v>
      </c>
      <c r="BP173" s="227"/>
      <c r="BQ173" s="247"/>
    </row>
    <row r="174" spans="1:69" ht="25.15" customHeight="1">
      <c r="A174" s="242">
        <v>13</v>
      </c>
      <c r="B174" s="233" t="s">
        <v>690</v>
      </c>
      <c r="C174" s="227" t="s">
        <v>713</v>
      </c>
      <c r="D174" s="227" t="s">
        <v>692</v>
      </c>
      <c r="E174" s="368">
        <f t="shared" si="3"/>
        <v>1627255</v>
      </c>
      <c r="F174" s="195" t="s">
        <v>508</v>
      </c>
      <c r="G174" s="234">
        <v>464.93</v>
      </c>
      <c r="H174" s="234"/>
      <c r="I174" s="235">
        <v>1972</v>
      </c>
      <c r="J174" s="235" t="s">
        <v>87</v>
      </c>
      <c r="K174" s="235" t="s">
        <v>693</v>
      </c>
      <c r="L174" s="227" t="s">
        <v>92</v>
      </c>
      <c r="M174" s="227" t="s">
        <v>89</v>
      </c>
      <c r="N174" s="235" t="s">
        <v>88</v>
      </c>
      <c r="O174" s="235" t="s">
        <v>87</v>
      </c>
      <c r="P174" s="227" t="s">
        <v>697</v>
      </c>
      <c r="Q174" s="227" t="s">
        <v>511</v>
      </c>
      <c r="R174" s="227" t="s">
        <v>511</v>
      </c>
      <c r="S174" s="227" t="s">
        <v>522</v>
      </c>
      <c r="T174" s="235" t="s">
        <v>88</v>
      </c>
      <c r="U174" s="227" t="s">
        <v>714</v>
      </c>
      <c r="V174" s="244"/>
      <c r="W174" s="235" t="s">
        <v>88</v>
      </c>
      <c r="X174" s="235" t="s">
        <v>88</v>
      </c>
      <c r="Y174" s="235" t="s">
        <v>87</v>
      </c>
      <c r="Z174" s="235" t="s">
        <v>87</v>
      </c>
      <c r="AA174" s="235" t="s">
        <v>87</v>
      </c>
      <c r="AB174" s="235" t="s">
        <v>87</v>
      </c>
      <c r="AC174" s="235"/>
      <c r="AD174" s="244"/>
      <c r="AE174" s="244"/>
      <c r="AF174" s="235" t="s">
        <v>88</v>
      </c>
      <c r="AG174" s="244"/>
      <c r="AH174" s="235" t="s">
        <v>88</v>
      </c>
      <c r="AI174" s="244"/>
      <c r="AJ174" s="244"/>
      <c r="AK174" s="244" t="s">
        <v>681</v>
      </c>
      <c r="AL174" s="245"/>
      <c r="AM174" s="243" t="s">
        <v>88</v>
      </c>
      <c r="AN174" s="243" t="s">
        <v>87</v>
      </c>
      <c r="AO174" s="243" t="s">
        <v>87</v>
      </c>
      <c r="AP174" s="243" t="s">
        <v>87</v>
      </c>
      <c r="AQ174" s="243" t="s">
        <v>88</v>
      </c>
      <c r="AR174" s="227" t="s">
        <v>681</v>
      </c>
      <c r="AS174" s="227" t="s">
        <v>681</v>
      </c>
      <c r="AT174" s="227" t="s">
        <v>681</v>
      </c>
      <c r="AU174" s="243" t="s">
        <v>88</v>
      </c>
      <c r="AV174" s="243" t="s">
        <v>88</v>
      </c>
      <c r="AW174" s="243" t="s">
        <v>88</v>
      </c>
      <c r="AX174" s="243" t="s">
        <v>87</v>
      </c>
      <c r="AY174" s="243" t="s">
        <v>88</v>
      </c>
      <c r="AZ174" s="227"/>
      <c r="BA174" s="243" t="s">
        <v>88</v>
      </c>
      <c r="BB174" s="243" t="s">
        <v>88</v>
      </c>
      <c r="BC174" s="227"/>
      <c r="BD174" s="227"/>
      <c r="BE174" s="227"/>
      <c r="BF174" s="227"/>
      <c r="BG174" s="227"/>
      <c r="BH174" s="243" t="s">
        <v>88</v>
      </c>
      <c r="BI174" s="243" t="s">
        <v>88</v>
      </c>
      <c r="BJ174" s="243" t="s">
        <v>88</v>
      </c>
      <c r="BK174" s="246"/>
      <c r="BL174" s="243" t="s">
        <v>88</v>
      </c>
      <c r="BM174" s="246"/>
      <c r="BN174" s="243" t="s">
        <v>88</v>
      </c>
      <c r="BO174" s="243" t="s">
        <v>88</v>
      </c>
      <c r="BP174" s="227"/>
      <c r="BQ174" s="247"/>
    </row>
    <row r="175" spans="1:69" ht="25.15" customHeight="1">
      <c r="A175" s="242">
        <v>14</v>
      </c>
      <c r="B175" s="233" t="s">
        <v>690</v>
      </c>
      <c r="C175" s="227" t="s">
        <v>715</v>
      </c>
      <c r="D175" s="227" t="s">
        <v>692</v>
      </c>
      <c r="E175" s="368">
        <f t="shared" si="3"/>
        <v>499344.99999999994</v>
      </c>
      <c r="F175" s="195" t="s">
        <v>508</v>
      </c>
      <c r="G175" s="234">
        <v>142.66999999999999</v>
      </c>
      <c r="H175" s="234"/>
      <c r="I175" s="235">
        <v>1900</v>
      </c>
      <c r="J175" s="235" t="s">
        <v>87</v>
      </c>
      <c r="K175" s="235" t="s">
        <v>693</v>
      </c>
      <c r="L175" s="227" t="s">
        <v>92</v>
      </c>
      <c r="M175" s="227" t="s">
        <v>89</v>
      </c>
      <c r="N175" s="235" t="s">
        <v>87</v>
      </c>
      <c r="O175" s="235" t="s">
        <v>87</v>
      </c>
      <c r="P175" s="227" t="s">
        <v>697</v>
      </c>
      <c r="Q175" s="227" t="s">
        <v>716</v>
      </c>
      <c r="R175" s="227" t="s">
        <v>512</v>
      </c>
      <c r="S175" s="227" t="s">
        <v>517</v>
      </c>
      <c r="T175" s="235" t="s">
        <v>88</v>
      </c>
      <c r="U175" s="227" t="s">
        <v>694</v>
      </c>
      <c r="V175" s="244"/>
      <c r="W175" s="235" t="s">
        <v>88</v>
      </c>
      <c r="X175" s="235" t="s">
        <v>88</v>
      </c>
      <c r="Y175" s="235" t="s">
        <v>87</v>
      </c>
      <c r="Z175" s="235" t="s">
        <v>87</v>
      </c>
      <c r="AA175" s="235" t="s">
        <v>87</v>
      </c>
      <c r="AB175" s="235" t="s">
        <v>87</v>
      </c>
      <c r="AC175" s="235"/>
      <c r="AD175" s="244"/>
      <c r="AE175" s="244"/>
      <c r="AF175" s="235" t="s">
        <v>88</v>
      </c>
      <c r="AG175" s="244"/>
      <c r="AH175" s="235" t="s">
        <v>88</v>
      </c>
      <c r="AI175" s="244"/>
      <c r="AJ175" s="244"/>
      <c r="AK175" s="244" t="s">
        <v>681</v>
      </c>
      <c r="AL175" s="245"/>
      <c r="AM175" s="243" t="s">
        <v>88</v>
      </c>
      <c r="AN175" s="243" t="s">
        <v>87</v>
      </c>
      <c r="AO175" s="243" t="s">
        <v>87</v>
      </c>
      <c r="AP175" s="243" t="s">
        <v>87</v>
      </c>
      <c r="AQ175" s="243" t="s">
        <v>88</v>
      </c>
      <c r="AR175" s="227" t="s">
        <v>681</v>
      </c>
      <c r="AS175" s="227" t="s">
        <v>681</v>
      </c>
      <c r="AT175" s="227" t="s">
        <v>681</v>
      </c>
      <c r="AU175" s="243" t="s">
        <v>88</v>
      </c>
      <c r="AV175" s="243" t="s">
        <v>88</v>
      </c>
      <c r="AW175" s="243" t="s">
        <v>88</v>
      </c>
      <c r="AX175" s="243" t="s">
        <v>87</v>
      </c>
      <c r="AY175" s="243" t="s">
        <v>88</v>
      </c>
      <c r="AZ175" s="227"/>
      <c r="BA175" s="243" t="s">
        <v>88</v>
      </c>
      <c r="BB175" s="243" t="s">
        <v>88</v>
      </c>
      <c r="BC175" s="227"/>
      <c r="BD175" s="227"/>
      <c r="BE175" s="227"/>
      <c r="BF175" s="227"/>
      <c r="BG175" s="227"/>
      <c r="BH175" s="243" t="s">
        <v>88</v>
      </c>
      <c r="BI175" s="243" t="s">
        <v>88</v>
      </c>
      <c r="BJ175" s="243" t="s">
        <v>88</v>
      </c>
      <c r="BK175" s="246"/>
      <c r="BL175" s="243" t="s">
        <v>88</v>
      </c>
      <c r="BM175" s="246"/>
      <c r="BN175" s="243" t="s">
        <v>88</v>
      </c>
      <c r="BO175" s="243" t="s">
        <v>88</v>
      </c>
      <c r="BP175" s="227"/>
      <c r="BQ175" s="247"/>
    </row>
    <row r="176" spans="1:69" ht="25.15" customHeight="1">
      <c r="A176" s="242">
        <v>15</v>
      </c>
      <c r="B176" s="233" t="s">
        <v>690</v>
      </c>
      <c r="C176" s="227" t="s">
        <v>717</v>
      </c>
      <c r="D176" s="227" t="s">
        <v>692</v>
      </c>
      <c r="E176" s="368">
        <f t="shared" si="3"/>
        <v>240450</v>
      </c>
      <c r="F176" s="195" t="s">
        <v>508</v>
      </c>
      <c r="G176" s="234">
        <v>68.7</v>
      </c>
      <c r="H176" s="234"/>
      <c r="I176" s="235">
        <v>1900</v>
      </c>
      <c r="J176" s="235" t="s">
        <v>87</v>
      </c>
      <c r="K176" s="235" t="s">
        <v>693</v>
      </c>
      <c r="L176" s="227" t="s">
        <v>86</v>
      </c>
      <c r="M176" s="227" t="s">
        <v>89</v>
      </c>
      <c r="N176" s="235" t="s">
        <v>87</v>
      </c>
      <c r="O176" s="235" t="s">
        <v>87</v>
      </c>
      <c r="P176" s="227" t="s">
        <v>697</v>
      </c>
      <c r="Q176" s="227" t="s">
        <v>512</v>
      </c>
      <c r="R176" s="227" t="s">
        <v>512</v>
      </c>
      <c r="S176" s="227" t="s">
        <v>718</v>
      </c>
      <c r="T176" s="235" t="s">
        <v>88</v>
      </c>
      <c r="U176" s="227" t="s">
        <v>719</v>
      </c>
      <c r="V176" s="244"/>
      <c r="W176" s="235" t="s">
        <v>88</v>
      </c>
      <c r="X176" s="235" t="s">
        <v>88</v>
      </c>
      <c r="Y176" s="235" t="s">
        <v>87</v>
      </c>
      <c r="Z176" s="235" t="s">
        <v>87</v>
      </c>
      <c r="AA176" s="235" t="s">
        <v>87</v>
      </c>
      <c r="AB176" s="235" t="s">
        <v>87</v>
      </c>
      <c r="AC176" s="235"/>
      <c r="AD176" s="244"/>
      <c r="AE176" s="244"/>
      <c r="AF176" s="235" t="s">
        <v>88</v>
      </c>
      <c r="AG176" s="244"/>
      <c r="AH176" s="235" t="s">
        <v>88</v>
      </c>
      <c r="AI176" s="244"/>
      <c r="AJ176" s="244"/>
      <c r="AK176" s="244" t="s">
        <v>681</v>
      </c>
      <c r="AL176" s="245"/>
      <c r="AM176" s="243" t="s">
        <v>88</v>
      </c>
      <c r="AN176" s="243" t="s">
        <v>87</v>
      </c>
      <c r="AO176" s="243" t="s">
        <v>87</v>
      </c>
      <c r="AP176" s="243" t="s">
        <v>87</v>
      </c>
      <c r="AQ176" s="243" t="s">
        <v>88</v>
      </c>
      <c r="AR176" s="227" t="s">
        <v>681</v>
      </c>
      <c r="AS176" s="227" t="s">
        <v>681</v>
      </c>
      <c r="AT176" s="227" t="s">
        <v>681</v>
      </c>
      <c r="AU176" s="243" t="s">
        <v>88</v>
      </c>
      <c r="AV176" s="243" t="s">
        <v>88</v>
      </c>
      <c r="AW176" s="243" t="s">
        <v>88</v>
      </c>
      <c r="AX176" s="243" t="s">
        <v>87</v>
      </c>
      <c r="AY176" s="243" t="s">
        <v>88</v>
      </c>
      <c r="AZ176" s="227"/>
      <c r="BA176" s="243" t="s">
        <v>88</v>
      </c>
      <c r="BB176" s="243" t="s">
        <v>88</v>
      </c>
      <c r="BC176" s="227"/>
      <c r="BD176" s="227"/>
      <c r="BE176" s="227"/>
      <c r="BF176" s="227"/>
      <c r="BG176" s="227"/>
      <c r="BH176" s="243" t="s">
        <v>88</v>
      </c>
      <c r="BI176" s="243" t="s">
        <v>88</v>
      </c>
      <c r="BJ176" s="243" t="s">
        <v>88</v>
      </c>
      <c r="BK176" s="246"/>
      <c r="BL176" s="243" t="s">
        <v>88</v>
      </c>
      <c r="BM176" s="246"/>
      <c r="BN176" s="243" t="s">
        <v>88</v>
      </c>
      <c r="BO176" s="243" t="s">
        <v>88</v>
      </c>
      <c r="BP176" s="227"/>
      <c r="BQ176" s="247"/>
    </row>
    <row r="177" spans="1:69" ht="25.15" customHeight="1">
      <c r="A177" s="242">
        <v>16</v>
      </c>
      <c r="B177" s="233" t="s">
        <v>690</v>
      </c>
      <c r="C177" s="227" t="s">
        <v>720</v>
      </c>
      <c r="D177" s="227" t="s">
        <v>692</v>
      </c>
      <c r="E177" s="368">
        <f t="shared" si="3"/>
        <v>359590</v>
      </c>
      <c r="F177" s="195" t="s">
        <v>508</v>
      </c>
      <c r="G177" s="234">
        <v>102.74</v>
      </c>
      <c r="H177" s="234"/>
      <c r="I177" s="235">
        <v>1960</v>
      </c>
      <c r="J177" s="235" t="s">
        <v>87</v>
      </c>
      <c r="K177" s="235" t="s">
        <v>693</v>
      </c>
      <c r="L177" s="227" t="s">
        <v>86</v>
      </c>
      <c r="M177" s="227" t="s">
        <v>89</v>
      </c>
      <c r="N177" s="235" t="s">
        <v>87</v>
      </c>
      <c r="O177" s="235" t="s">
        <v>87</v>
      </c>
      <c r="P177" s="227" t="s">
        <v>697</v>
      </c>
      <c r="Q177" s="227" t="s">
        <v>716</v>
      </c>
      <c r="R177" s="227" t="s">
        <v>512</v>
      </c>
      <c r="S177" s="227" t="s">
        <v>718</v>
      </c>
      <c r="T177" s="235" t="s">
        <v>88</v>
      </c>
      <c r="U177" s="227" t="s">
        <v>694</v>
      </c>
      <c r="V177" s="244"/>
      <c r="W177" s="235" t="s">
        <v>88</v>
      </c>
      <c r="X177" s="235" t="s">
        <v>88</v>
      </c>
      <c r="Y177" s="235" t="s">
        <v>87</v>
      </c>
      <c r="Z177" s="235" t="s">
        <v>87</v>
      </c>
      <c r="AA177" s="235" t="s">
        <v>87</v>
      </c>
      <c r="AB177" s="235" t="s">
        <v>87</v>
      </c>
      <c r="AC177" s="235"/>
      <c r="AD177" s="244"/>
      <c r="AE177" s="244"/>
      <c r="AF177" s="235" t="s">
        <v>88</v>
      </c>
      <c r="AG177" s="244"/>
      <c r="AH177" s="235" t="s">
        <v>88</v>
      </c>
      <c r="AI177" s="244"/>
      <c r="AJ177" s="244"/>
      <c r="AK177" s="244" t="s">
        <v>681</v>
      </c>
      <c r="AL177" s="245"/>
      <c r="AM177" s="243" t="s">
        <v>88</v>
      </c>
      <c r="AN177" s="243" t="s">
        <v>87</v>
      </c>
      <c r="AO177" s="243" t="s">
        <v>87</v>
      </c>
      <c r="AP177" s="243" t="s">
        <v>87</v>
      </c>
      <c r="AQ177" s="243" t="s">
        <v>88</v>
      </c>
      <c r="AR177" s="227" t="s">
        <v>681</v>
      </c>
      <c r="AS177" s="227" t="s">
        <v>681</v>
      </c>
      <c r="AT177" s="227" t="s">
        <v>681</v>
      </c>
      <c r="AU177" s="243" t="s">
        <v>88</v>
      </c>
      <c r="AV177" s="243" t="s">
        <v>88</v>
      </c>
      <c r="AW177" s="243" t="s">
        <v>88</v>
      </c>
      <c r="AX177" s="243" t="s">
        <v>87</v>
      </c>
      <c r="AY177" s="243" t="s">
        <v>88</v>
      </c>
      <c r="AZ177" s="227"/>
      <c r="BA177" s="243" t="s">
        <v>88</v>
      </c>
      <c r="BB177" s="243" t="s">
        <v>88</v>
      </c>
      <c r="BC177" s="227"/>
      <c r="BD177" s="227"/>
      <c r="BE177" s="227"/>
      <c r="BF177" s="227"/>
      <c r="BG177" s="227"/>
      <c r="BH177" s="243" t="s">
        <v>88</v>
      </c>
      <c r="BI177" s="243" t="s">
        <v>88</v>
      </c>
      <c r="BJ177" s="243" t="s">
        <v>88</v>
      </c>
      <c r="BK177" s="246"/>
      <c r="BL177" s="243" t="s">
        <v>88</v>
      </c>
      <c r="BM177" s="246"/>
      <c r="BN177" s="243" t="s">
        <v>88</v>
      </c>
      <c r="BO177" s="243" t="s">
        <v>88</v>
      </c>
      <c r="BP177" s="227"/>
      <c r="BQ177" s="247"/>
    </row>
    <row r="178" spans="1:69" ht="25.15" customHeight="1">
      <c r="A178" s="242">
        <v>17</v>
      </c>
      <c r="B178" s="233" t="s">
        <v>690</v>
      </c>
      <c r="C178" s="227" t="s">
        <v>721</v>
      </c>
      <c r="D178" s="227" t="s">
        <v>692</v>
      </c>
      <c r="E178" s="368">
        <f t="shared" si="3"/>
        <v>368900</v>
      </c>
      <c r="F178" s="195" t="s">
        <v>508</v>
      </c>
      <c r="G178" s="234">
        <v>105.4</v>
      </c>
      <c r="H178" s="234"/>
      <c r="I178" s="235">
        <v>1897</v>
      </c>
      <c r="J178" s="235" t="s">
        <v>87</v>
      </c>
      <c r="K178" s="235" t="s">
        <v>693</v>
      </c>
      <c r="L178" s="227" t="s">
        <v>92</v>
      </c>
      <c r="M178" s="227" t="s">
        <v>89</v>
      </c>
      <c r="N178" s="235" t="s">
        <v>87</v>
      </c>
      <c r="O178" s="235" t="s">
        <v>87</v>
      </c>
      <c r="P178" s="227" t="s">
        <v>520</v>
      </c>
      <c r="Q178" s="227" t="s">
        <v>512</v>
      </c>
      <c r="R178" s="227" t="s">
        <v>512</v>
      </c>
      <c r="S178" s="227" t="s">
        <v>514</v>
      </c>
      <c r="T178" s="235" t="s">
        <v>88</v>
      </c>
      <c r="U178" s="227" t="s">
        <v>694</v>
      </c>
      <c r="V178" s="244"/>
      <c r="W178" s="235" t="s">
        <v>88</v>
      </c>
      <c r="X178" s="235" t="s">
        <v>88</v>
      </c>
      <c r="Y178" s="235" t="s">
        <v>87</v>
      </c>
      <c r="Z178" s="235" t="s">
        <v>87</v>
      </c>
      <c r="AA178" s="235" t="s">
        <v>87</v>
      </c>
      <c r="AB178" s="235" t="s">
        <v>87</v>
      </c>
      <c r="AC178" s="235"/>
      <c r="AD178" s="244"/>
      <c r="AE178" s="244"/>
      <c r="AF178" s="235" t="s">
        <v>88</v>
      </c>
      <c r="AG178" s="244"/>
      <c r="AH178" s="235" t="s">
        <v>88</v>
      </c>
      <c r="AI178" s="244"/>
      <c r="AJ178" s="244"/>
      <c r="AK178" s="244" t="s">
        <v>681</v>
      </c>
      <c r="AL178" s="245"/>
      <c r="AM178" s="243" t="s">
        <v>88</v>
      </c>
      <c r="AN178" s="243" t="s">
        <v>87</v>
      </c>
      <c r="AO178" s="243" t="s">
        <v>87</v>
      </c>
      <c r="AP178" s="243" t="s">
        <v>87</v>
      </c>
      <c r="AQ178" s="243" t="s">
        <v>88</v>
      </c>
      <c r="AR178" s="227" t="s">
        <v>681</v>
      </c>
      <c r="AS178" s="227" t="s">
        <v>681</v>
      </c>
      <c r="AT178" s="227" t="s">
        <v>681</v>
      </c>
      <c r="AU178" s="243" t="s">
        <v>88</v>
      </c>
      <c r="AV178" s="243" t="s">
        <v>88</v>
      </c>
      <c r="AW178" s="243" t="s">
        <v>88</v>
      </c>
      <c r="AX178" s="243" t="s">
        <v>87</v>
      </c>
      <c r="AY178" s="243" t="s">
        <v>88</v>
      </c>
      <c r="AZ178" s="227"/>
      <c r="BA178" s="243" t="s">
        <v>88</v>
      </c>
      <c r="BB178" s="243" t="s">
        <v>88</v>
      </c>
      <c r="BC178" s="227"/>
      <c r="BD178" s="227"/>
      <c r="BE178" s="227"/>
      <c r="BF178" s="227"/>
      <c r="BG178" s="227"/>
      <c r="BH178" s="243" t="s">
        <v>88</v>
      </c>
      <c r="BI178" s="243" t="s">
        <v>88</v>
      </c>
      <c r="BJ178" s="243" t="s">
        <v>88</v>
      </c>
      <c r="BK178" s="246"/>
      <c r="BL178" s="243" t="s">
        <v>88</v>
      </c>
      <c r="BM178" s="246"/>
      <c r="BN178" s="243" t="s">
        <v>88</v>
      </c>
      <c r="BO178" s="243" t="s">
        <v>88</v>
      </c>
      <c r="BP178" s="227"/>
      <c r="BQ178" s="247"/>
    </row>
    <row r="179" spans="1:69" ht="25.15" customHeight="1">
      <c r="A179" s="242">
        <v>18</v>
      </c>
      <c r="B179" s="233" t="s">
        <v>690</v>
      </c>
      <c r="C179" s="227" t="s">
        <v>722</v>
      </c>
      <c r="D179" s="227" t="s">
        <v>692</v>
      </c>
      <c r="E179" s="368">
        <f t="shared" si="3"/>
        <v>1047655</v>
      </c>
      <c r="F179" s="195" t="s">
        <v>508</v>
      </c>
      <c r="G179" s="234">
        <v>299.33</v>
      </c>
      <c r="H179" s="234"/>
      <c r="I179" s="235">
        <v>1970</v>
      </c>
      <c r="J179" s="235" t="s">
        <v>87</v>
      </c>
      <c r="K179" s="235" t="s">
        <v>693</v>
      </c>
      <c r="L179" s="227" t="s">
        <v>92</v>
      </c>
      <c r="M179" s="227" t="s">
        <v>89</v>
      </c>
      <c r="N179" s="235" t="s">
        <v>87</v>
      </c>
      <c r="O179" s="235" t="s">
        <v>87</v>
      </c>
      <c r="P179" s="227" t="s">
        <v>520</v>
      </c>
      <c r="Q179" s="227" t="s">
        <v>511</v>
      </c>
      <c r="R179" s="227" t="s">
        <v>512</v>
      </c>
      <c r="S179" s="227" t="s">
        <v>514</v>
      </c>
      <c r="T179" s="235" t="s">
        <v>88</v>
      </c>
      <c r="U179" s="227" t="s">
        <v>694</v>
      </c>
      <c r="V179" s="244"/>
      <c r="W179" s="235" t="s">
        <v>88</v>
      </c>
      <c r="X179" s="235" t="s">
        <v>88</v>
      </c>
      <c r="Y179" s="235" t="s">
        <v>87</v>
      </c>
      <c r="Z179" s="235" t="s">
        <v>87</v>
      </c>
      <c r="AA179" s="235" t="s">
        <v>87</v>
      </c>
      <c r="AB179" s="235" t="s">
        <v>87</v>
      </c>
      <c r="AC179" s="235"/>
      <c r="AD179" s="244"/>
      <c r="AE179" s="244"/>
      <c r="AF179" s="235" t="s">
        <v>88</v>
      </c>
      <c r="AG179" s="244"/>
      <c r="AH179" s="235" t="s">
        <v>88</v>
      </c>
      <c r="AI179" s="244"/>
      <c r="AJ179" s="244"/>
      <c r="AK179" s="244" t="s">
        <v>681</v>
      </c>
      <c r="AL179" s="245"/>
      <c r="AM179" s="243" t="s">
        <v>88</v>
      </c>
      <c r="AN179" s="243" t="s">
        <v>87</v>
      </c>
      <c r="AO179" s="243" t="s">
        <v>87</v>
      </c>
      <c r="AP179" s="243" t="s">
        <v>87</v>
      </c>
      <c r="AQ179" s="243" t="s">
        <v>88</v>
      </c>
      <c r="AR179" s="227" t="s">
        <v>681</v>
      </c>
      <c r="AS179" s="227" t="s">
        <v>681</v>
      </c>
      <c r="AT179" s="227" t="s">
        <v>681</v>
      </c>
      <c r="AU179" s="243" t="s">
        <v>88</v>
      </c>
      <c r="AV179" s="243" t="s">
        <v>88</v>
      </c>
      <c r="AW179" s="243" t="s">
        <v>88</v>
      </c>
      <c r="AX179" s="243" t="s">
        <v>87</v>
      </c>
      <c r="AY179" s="243" t="s">
        <v>88</v>
      </c>
      <c r="AZ179" s="227"/>
      <c r="BA179" s="243" t="s">
        <v>88</v>
      </c>
      <c r="BB179" s="243" t="s">
        <v>88</v>
      </c>
      <c r="BC179" s="227"/>
      <c r="BD179" s="227"/>
      <c r="BE179" s="227"/>
      <c r="BF179" s="227"/>
      <c r="BG179" s="227"/>
      <c r="BH179" s="243" t="s">
        <v>88</v>
      </c>
      <c r="BI179" s="243" t="s">
        <v>88</v>
      </c>
      <c r="BJ179" s="243" t="s">
        <v>88</v>
      </c>
      <c r="BK179" s="246"/>
      <c r="BL179" s="243" t="s">
        <v>88</v>
      </c>
      <c r="BM179" s="246"/>
      <c r="BN179" s="243" t="s">
        <v>88</v>
      </c>
      <c r="BO179" s="243" t="s">
        <v>88</v>
      </c>
      <c r="BP179" s="227"/>
      <c r="BQ179" s="247"/>
    </row>
    <row r="180" spans="1:69" ht="25.15" customHeight="1">
      <c r="A180" s="242">
        <v>19</v>
      </c>
      <c r="B180" s="233" t="s">
        <v>690</v>
      </c>
      <c r="C180" s="227" t="s">
        <v>723</v>
      </c>
      <c r="D180" s="227" t="s">
        <v>692</v>
      </c>
      <c r="E180" s="368">
        <f t="shared" si="3"/>
        <v>207900</v>
      </c>
      <c r="F180" s="195" t="s">
        <v>508</v>
      </c>
      <c r="G180" s="234">
        <v>59.4</v>
      </c>
      <c r="H180" s="234"/>
      <c r="I180" s="235">
        <v>1975</v>
      </c>
      <c r="J180" s="235" t="s">
        <v>87</v>
      </c>
      <c r="K180" s="235" t="s">
        <v>693</v>
      </c>
      <c r="L180" s="227" t="s">
        <v>86</v>
      </c>
      <c r="M180" s="227" t="s">
        <v>89</v>
      </c>
      <c r="N180" s="235" t="s">
        <v>87</v>
      </c>
      <c r="O180" s="235" t="s">
        <v>87</v>
      </c>
      <c r="P180" s="227" t="s">
        <v>697</v>
      </c>
      <c r="Q180" s="227" t="s">
        <v>716</v>
      </c>
      <c r="R180" s="227" t="s">
        <v>512</v>
      </c>
      <c r="S180" s="227" t="s">
        <v>517</v>
      </c>
      <c r="T180" s="235" t="s">
        <v>88</v>
      </c>
      <c r="U180" s="227" t="s">
        <v>548</v>
      </c>
      <c r="V180" s="244"/>
      <c r="W180" s="235" t="s">
        <v>88</v>
      </c>
      <c r="X180" s="235" t="s">
        <v>88</v>
      </c>
      <c r="Y180" s="235" t="s">
        <v>87</v>
      </c>
      <c r="Z180" s="235" t="s">
        <v>87</v>
      </c>
      <c r="AA180" s="235" t="s">
        <v>87</v>
      </c>
      <c r="AB180" s="235" t="s">
        <v>87</v>
      </c>
      <c r="AC180" s="235"/>
      <c r="AD180" s="244"/>
      <c r="AE180" s="244"/>
      <c r="AF180" s="235" t="s">
        <v>88</v>
      </c>
      <c r="AG180" s="244"/>
      <c r="AH180" s="235" t="s">
        <v>88</v>
      </c>
      <c r="AI180" s="244"/>
      <c r="AJ180" s="244"/>
      <c r="AK180" s="244" t="s">
        <v>681</v>
      </c>
      <c r="AL180" s="245"/>
      <c r="AM180" s="243" t="s">
        <v>88</v>
      </c>
      <c r="AN180" s="243" t="s">
        <v>87</v>
      </c>
      <c r="AO180" s="243" t="s">
        <v>87</v>
      </c>
      <c r="AP180" s="243" t="s">
        <v>87</v>
      </c>
      <c r="AQ180" s="243" t="s">
        <v>88</v>
      </c>
      <c r="AR180" s="227" t="s">
        <v>681</v>
      </c>
      <c r="AS180" s="227" t="s">
        <v>681</v>
      </c>
      <c r="AT180" s="227" t="s">
        <v>681</v>
      </c>
      <c r="AU180" s="243" t="s">
        <v>88</v>
      </c>
      <c r="AV180" s="243" t="s">
        <v>88</v>
      </c>
      <c r="AW180" s="243" t="s">
        <v>88</v>
      </c>
      <c r="AX180" s="243" t="s">
        <v>87</v>
      </c>
      <c r="AY180" s="243" t="s">
        <v>88</v>
      </c>
      <c r="AZ180" s="227"/>
      <c r="BA180" s="243" t="s">
        <v>88</v>
      </c>
      <c r="BB180" s="243" t="s">
        <v>88</v>
      </c>
      <c r="BC180" s="227"/>
      <c r="BD180" s="227"/>
      <c r="BE180" s="227"/>
      <c r="BF180" s="227"/>
      <c r="BG180" s="227"/>
      <c r="BH180" s="243" t="s">
        <v>88</v>
      </c>
      <c r="BI180" s="243" t="s">
        <v>88</v>
      </c>
      <c r="BJ180" s="243" t="s">
        <v>88</v>
      </c>
      <c r="BK180" s="246"/>
      <c r="BL180" s="243" t="s">
        <v>88</v>
      </c>
      <c r="BM180" s="246"/>
      <c r="BN180" s="243" t="s">
        <v>88</v>
      </c>
      <c r="BO180" s="243" t="s">
        <v>88</v>
      </c>
      <c r="BP180" s="227"/>
      <c r="BQ180" s="247"/>
    </row>
    <row r="181" spans="1:69" ht="25.15" customHeight="1">
      <c r="A181" s="242">
        <v>20</v>
      </c>
      <c r="B181" s="233" t="s">
        <v>690</v>
      </c>
      <c r="C181" s="227" t="s">
        <v>724</v>
      </c>
      <c r="D181" s="227" t="s">
        <v>692</v>
      </c>
      <c r="E181" s="368">
        <f t="shared" si="3"/>
        <v>1909424.9999999998</v>
      </c>
      <c r="F181" s="195" t="s">
        <v>508</v>
      </c>
      <c r="G181" s="234">
        <v>545.54999999999995</v>
      </c>
      <c r="H181" s="234"/>
      <c r="I181" s="235">
        <v>1917</v>
      </c>
      <c r="J181" s="235" t="s">
        <v>87</v>
      </c>
      <c r="K181" s="235" t="s">
        <v>693</v>
      </c>
      <c r="L181" s="227" t="s">
        <v>92</v>
      </c>
      <c r="M181" s="227" t="s">
        <v>89</v>
      </c>
      <c r="N181" s="235" t="s">
        <v>87</v>
      </c>
      <c r="O181" s="235" t="s">
        <v>87</v>
      </c>
      <c r="P181" s="227" t="s">
        <v>520</v>
      </c>
      <c r="Q181" s="227" t="s">
        <v>511</v>
      </c>
      <c r="R181" s="227" t="s">
        <v>512</v>
      </c>
      <c r="S181" s="227" t="s">
        <v>718</v>
      </c>
      <c r="T181" s="235" t="s">
        <v>88</v>
      </c>
      <c r="U181" s="227" t="s">
        <v>694</v>
      </c>
      <c r="V181" s="244"/>
      <c r="W181" s="235" t="s">
        <v>88</v>
      </c>
      <c r="X181" s="235" t="s">
        <v>88</v>
      </c>
      <c r="Y181" s="235" t="s">
        <v>87</v>
      </c>
      <c r="Z181" s="235" t="s">
        <v>87</v>
      </c>
      <c r="AA181" s="235" t="s">
        <v>87</v>
      </c>
      <c r="AB181" s="235" t="s">
        <v>87</v>
      </c>
      <c r="AC181" s="235"/>
      <c r="AD181" s="244"/>
      <c r="AE181" s="244"/>
      <c r="AF181" s="235" t="s">
        <v>88</v>
      </c>
      <c r="AG181" s="244"/>
      <c r="AH181" s="235" t="s">
        <v>88</v>
      </c>
      <c r="AI181" s="244"/>
      <c r="AJ181" s="244"/>
      <c r="AK181" s="244" t="s">
        <v>681</v>
      </c>
      <c r="AL181" s="245"/>
      <c r="AM181" s="243" t="s">
        <v>88</v>
      </c>
      <c r="AN181" s="243" t="s">
        <v>87</v>
      </c>
      <c r="AO181" s="243" t="s">
        <v>87</v>
      </c>
      <c r="AP181" s="243" t="s">
        <v>87</v>
      </c>
      <c r="AQ181" s="243" t="s">
        <v>88</v>
      </c>
      <c r="AR181" s="227" t="s">
        <v>681</v>
      </c>
      <c r="AS181" s="227" t="s">
        <v>681</v>
      </c>
      <c r="AT181" s="227" t="s">
        <v>681</v>
      </c>
      <c r="AU181" s="243" t="s">
        <v>88</v>
      </c>
      <c r="AV181" s="243" t="s">
        <v>88</v>
      </c>
      <c r="AW181" s="243" t="s">
        <v>88</v>
      </c>
      <c r="AX181" s="243" t="s">
        <v>87</v>
      </c>
      <c r="AY181" s="243" t="s">
        <v>88</v>
      </c>
      <c r="AZ181" s="227"/>
      <c r="BA181" s="243" t="s">
        <v>88</v>
      </c>
      <c r="BB181" s="243" t="s">
        <v>88</v>
      </c>
      <c r="BC181" s="227"/>
      <c r="BD181" s="227"/>
      <c r="BE181" s="227"/>
      <c r="BF181" s="227"/>
      <c r="BG181" s="227"/>
      <c r="BH181" s="243" t="s">
        <v>88</v>
      </c>
      <c r="BI181" s="243" t="s">
        <v>88</v>
      </c>
      <c r="BJ181" s="243" t="s">
        <v>88</v>
      </c>
      <c r="BK181" s="246"/>
      <c r="BL181" s="243" t="s">
        <v>88</v>
      </c>
      <c r="BM181" s="246"/>
      <c r="BN181" s="243" t="s">
        <v>88</v>
      </c>
      <c r="BO181" s="243" t="s">
        <v>88</v>
      </c>
      <c r="BP181" s="227"/>
      <c r="BQ181" s="247"/>
    </row>
    <row r="182" spans="1:69" ht="25.15" customHeight="1">
      <c r="A182" s="242">
        <v>21</v>
      </c>
      <c r="B182" s="233" t="s">
        <v>690</v>
      </c>
      <c r="C182" s="227" t="s">
        <v>725</v>
      </c>
      <c r="D182" s="227" t="s">
        <v>692</v>
      </c>
      <c r="E182" s="368">
        <f t="shared" si="3"/>
        <v>244440</v>
      </c>
      <c r="F182" s="195" t="s">
        <v>508</v>
      </c>
      <c r="G182" s="234">
        <v>69.84</v>
      </c>
      <c r="H182" s="234"/>
      <c r="I182" s="235">
        <v>1886</v>
      </c>
      <c r="J182" s="235" t="s">
        <v>87</v>
      </c>
      <c r="K182" s="235" t="s">
        <v>693</v>
      </c>
      <c r="L182" s="227" t="s">
        <v>92</v>
      </c>
      <c r="M182" s="227" t="s">
        <v>89</v>
      </c>
      <c r="N182" s="235" t="s">
        <v>87</v>
      </c>
      <c r="O182" s="235" t="s">
        <v>88</v>
      </c>
      <c r="P182" s="227" t="s">
        <v>520</v>
      </c>
      <c r="Q182" s="227" t="s">
        <v>512</v>
      </c>
      <c r="R182" s="227" t="s">
        <v>512</v>
      </c>
      <c r="S182" s="227" t="s">
        <v>514</v>
      </c>
      <c r="T182" s="235" t="s">
        <v>88</v>
      </c>
      <c r="U182" s="227" t="s">
        <v>694</v>
      </c>
      <c r="V182" s="244"/>
      <c r="W182" s="235" t="s">
        <v>88</v>
      </c>
      <c r="X182" s="235" t="s">
        <v>88</v>
      </c>
      <c r="Y182" s="235" t="s">
        <v>87</v>
      </c>
      <c r="Z182" s="235" t="s">
        <v>87</v>
      </c>
      <c r="AA182" s="235" t="s">
        <v>87</v>
      </c>
      <c r="AB182" s="235" t="s">
        <v>87</v>
      </c>
      <c r="AC182" s="235"/>
      <c r="AD182" s="244"/>
      <c r="AE182" s="244"/>
      <c r="AF182" s="235" t="s">
        <v>88</v>
      </c>
      <c r="AG182" s="244"/>
      <c r="AH182" s="235" t="s">
        <v>88</v>
      </c>
      <c r="AI182" s="244"/>
      <c r="AJ182" s="244"/>
      <c r="AK182" s="244" t="s">
        <v>681</v>
      </c>
      <c r="AL182" s="245"/>
      <c r="AM182" s="243" t="s">
        <v>88</v>
      </c>
      <c r="AN182" s="243" t="s">
        <v>87</v>
      </c>
      <c r="AO182" s="243" t="s">
        <v>87</v>
      </c>
      <c r="AP182" s="243" t="s">
        <v>87</v>
      </c>
      <c r="AQ182" s="243" t="s">
        <v>88</v>
      </c>
      <c r="AR182" s="227" t="s">
        <v>681</v>
      </c>
      <c r="AS182" s="227" t="s">
        <v>681</v>
      </c>
      <c r="AT182" s="227" t="s">
        <v>681</v>
      </c>
      <c r="AU182" s="243" t="s">
        <v>88</v>
      </c>
      <c r="AV182" s="243" t="s">
        <v>88</v>
      </c>
      <c r="AW182" s="243" t="s">
        <v>88</v>
      </c>
      <c r="AX182" s="243" t="s">
        <v>87</v>
      </c>
      <c r="AY182" s="243" t="s">
        <v>88</v>
      </c>
      <c r="AZ182" s="227"/>
      <c r="BA182" s="243" t="s">
        <v>88</v>
      </c>
      <c r="BB182" s="243" t="s">
        <v>88</v>
      </c>
      <c r="BC182" s="227"/>
      <c r="BD182" s="227"/>
      <c r="BE182" s="227"/>
      <c r="BF182" s="227"/>
      <c r="BG182" s="227"/>
      <c r="BH182" s="243" t="s">
        <v>88</v>
      </c>
      <c r="BI182" s="243" t="s">
        <v>88</v>
      </c>
      <c r="BJ182" s="243" t="s">
        <v>88</v>
      </c>
      <c r="BK182" s="246"/>
      <c r="BL182" s="243" t="s">
        <v>88</v>
      </c>
      <c r="BM182" s="246"/>
      <c r="BN182" s="243" t="s">
        <v>88</v>
      </c>
      <c r="BO182" s="243" t="s">
        <v>88</v>
      </c>
      <c r="BP182" s="227"/>
      <c r="BQ182" s="247"/>
    </row>
    <row r="183" spans="1:69" ht="25.15" customHeight="1">
      <c r="A183" s="242">
        <v>22</v>
      </c>
      <c r="B183" s="233" t="s">
        <v>690</v>
      </c>
      <c r="C183" s="227" t="s">
        <v>726</v>
      </c>
      <c r="D183" s="227" t="s">
        <v>692</v>
      </c>
      <c r="E183" s="368">
        <f t="shared" si="3"/>
        <v>365120</v>
      </c>
      <c r="F183" s="195" t="s">
        <v>508</v>
      </c>
      <c r="G183" s="234">
        <v>104.32</v>
      </c>
      <c r="H183" s="234"/>
      <c r="I183" s="235">
        <v>1880</v>
      </c>
      <c r="J183" s="235" t="s">
        <v>87</v>
      </c>
      <c r="K183" s="235" t="s">
        <v>693</v>
      </c>
      <c r="L183" s="227" t="s">
        <v>86</v>
      </c>
      <c r="M183" s="227" t="s">
        <v>89</v>
      </c>
      <c r="N183" s="235" t="s">
        <v>87</v>
      </c>
      <c r="O183" s="235" t="s">
        <v>87</v>
      </c>
      <c r="P183" s="227" t="s">
        <v>520</v>
      </c>
      <c r="Q183" s="227" t="s">
        <v>512</v>
      </c>
      <c r="R183" s="227" t="s">
        <v>512</v>
      </c>
      <c r="S183" s="227" t="s">
        <v>514</v>
      </c>
      <c r="T183" s="235" t="s">
        <v>88</v>
      </c>
      <c r="U183" s="227" t="s">
        <v>694</v>
      </c>
      <c r="V183" s="244"/>
      <c r="W183" s="235" t="s">
        <v>88</v>
      </c>
      <c r="X183" s="235" t="s">
        <v>88</v>
      </c>
      <c r="Y183" s="235" t="s">
        <v>87</v>
      </c>
      <c r="Z183" s="235" t="s">
        <v>87</v>
      </c>
      <c r="AA183" s="235" t="s">
        <v>87</v>
      </c>
      <c r="AB183" s="235" t="s">
        <v>87</v>
      </c>
      <c r="AC183" s="235"/>
      <c r="AD183" s="244"/>
      <c r="AE183" s="244"/>
      <c r="AF183" s="235" t="s">
        <v>88</v>
      </c>
      <c r="AG183" s="244"/>
      <c r="AH183" s="235" t="s">
        <v>88</v>
      </c>
      <c r="AI183" s="244"/>
      <c r="AJ183" s="244"/>
      <c r="AK183" s="244" t="s">
        <v>681</v>
      </c>
      <c r="AL183" s="245"/>
      <c r="AM183" s="243" t="s">
        <v>88</v>
      </c>
      <c r="AN183" s="243" t="s">
        <v>87</v>
      </c>
      <c r="AO183" s="243" t="s">
        <v>87</v>
      </c>
      <c r="AP183" s="243" t="s">
        <v>87</v>
      </c>
      <c r="AQ183" s="243" t="s">
        <v>88</v>
      </c>
      <c r="AR183" s="227" t="s">
        <v>681</v>
      </c>
      <c r="AS183" s="227" t="s">
        <v>681</v>
      </c>
      <c r="AT183" s="227" t="s">
        <v>681</v>
      </c>
      <c r="AU183" s="243" t="s">
        <v>88</v>
      </c>
      <c r="AV183" s="243" t="s">
        <v>88</v>
      </c>
      <c r="AW183" s="243" t="s">
        <v>88</v>
      </c>
      <c r="AX183" s="243" t="s">
        <v>87</v>
      </c>
      <c r="AY183" s="243" t="s">
        <v>88</v>
      </c>
      <c r="AZ183" s="227"/>
      <c r="BA183" s="243" t="s">
        <v>88</v>
      </c>
      <c r="BB183" s="243" t="s">
        <v>88</v>
      </c>
      <c r="BC183" s="227"/>
      <c r="BD183" s="227"/>
      <c r="BE183" s="227"/>
      <c r="BF183" s="227"/>
      <c r="BG183" s="227"/>
      <c r="BH183" s="243" t="s">
        <v>88</v>
      </c>
      <c r="BI183" s="243" t="s">
        <v>88</v>
      </c>
      <c r="BJ183" s="243" t="s">
        <v>88</v>
      </c>
      <c r="BK183" s="246"/>
      <c r="BL183" s="243" t="s">
        <v>88</v>
      </c>
      <c r="BM183" s="246"/>
      <c r="BN183" s="243" t="s">
        <v>88</v>
      </c>
      <c r="BO183" s="243" t="s">
        <v>88</v>
      </c>
      <c r="BP183" s="227"/>
      <c r="BQ183" s="247"/>
    </row>
    <row r="184" spans="1:69" ht="25.15" customHeight="1">
      <c r="A184" s="242">
        <v>23</v>
      </c>
      <c r="B184" s="233" t="s">
        <v>690</v>
      </c>
      <c r="C184" s="227" t="s">
        <v>727</v>
      </c>
      <c r="D184" s="227" t="s">
        <v>692</v>
      </c>
      <c r="E184" s="368">
        <f t="shared" si="3"/>
        <v>391160</v>
      </c>
      <c r="F184" s="195" t="s">
        <v>508</v>
      </c>
      <c r="G184" s="234">
        <v>111.76</v>
      </c>
      <c r="H184" s="234"/>
      <c r="I184" s="235">
        <v>1900</v>
      </c>
      <c r="J184" s="235" t="s">
        <v>87</v>
      </c>
      <c r="K184" s="235" t="s">
        <v>693</v>
      </c>
      <c r="L184" s="227" t="s">
        <v>86</v>
      </c>
      <c r="M184" s="227" t="s">
        <v>89</v>
      </c>
      <c r="N184" s="235" t="s">
        <v>87</v>
      </c>
      <c r="O184" s="235" t="s">
        <v>87</v>
      </c>
      <c r="P184" s="227" t="s">
        <v>519</v>
      </c>
      <c r="Q184" s="227" t="s">
        <v>512</v>
      </c>
      <c r="R184" s="227" t="s">
        <v>512</v>
      </c>
      <c r="S184" s="227" t="s">
        <v>514</v>
      </c>
      <c r="T184" s="235" t="s">
        <v>88</v>
      </c>
      <c r="U184" s="227" t="s">
        <v>719</v>
      </c>
      <c r="V184" s="244"/>
      <c r="W184" s="235" t="s">
        <v>88</v>
      </c>
      <c r="X184" s="235" t="s">
        <v>88</v>
      </c>
      <c r="Y184" s="235" t="s">
        <v>87</v>
      </c>
      <c r="Z184" s="235" t="s">
        <v>87</v>
      </c>
      <c r="AA184" s="235" t="s">
        <v>87</v>
      </c>
      <c r="AB184" s="235" t="s">
        <v>87</v>
      </c>
      <c r="AC184" s="235"/>
      <c r="AD184" s="244"/>
      <c r="AE184" s="244"/>
      <c r="AF184" s="235" t="s">
        <v>88</v>
      </c>
      <c r="AG184" s="244"/>
      <c r="AH184" s="235" t="s">
        <v>88</v>
      </c>
      <c r="AI184" s="244"/>
      <c r="AJ184" s="244"/>
      <c r="AK184" s="244" t="s">
        <v>681</v>
      </c>
      <c r="AL184" s="245"/>
      <c r="AM184" s="243" t="s">
        <v>88</v>
      </c>
      <c r="AN184" s="243" t="s">
        <v>87</v>
      </c>
      <c r="AO184" s="243" t="s">
        <v>87</v>
      </c>
      <c r="AP184" s="243" t="s">
        <v>87</v>
      </c>
      <c r="AQ184" s="243" t="s">
        <v>88</v>
      </c>
      <c r="AR184" s="227" t="s">
        <v>681</v>
      </c>
      <c r="AS184" s="227" t="s">
        <v>681</v>
      </c>
      <c r="AT184" s="227" t="s">
        <v>681</v>
      </c>
      <c r="AU184" s="243" t="s">
        <v>88</v>
      </c>
      <c r="AV184" s="243" t="s">
        <v>88</v>
      </c>
      <c r="AW184" s="243" t="s">
        <v>88</v>
      </c>
      <c r="AX184" s="243" t="s">
        <v>87</v>
      </c>
      <c r="AY184" s="243" t="s">
        <v>88</v>
      </c>
      <c r="AZ184" s="227"/>
      <c r="BA184" s="243" t="s">
        <v>88</v>
      </c>
      <c r="BB184" s="243" t="s">
        <v>88</v>
      </c>
      <c r="BC184" s="227"/>
      <c r="BD184" s="227"/>
      <c r="BE184" s="227"/>
      <c r="BF184" s="227"/>
      <c r="BG184" s="227"/>
      <c r="BH184" s="243" t="s">
        <v>88</v>
      </c>
      <c r="BI184" s="243" t="s">
        <v>88</v>
      </c>
      <c r="BJ184" s="243" t="s">
        <v>88</v>
      </c>
      <c r="BK184" s="246"/>
      <c r="BL184" s="243" t="s">
        <v>88</v>
      </c>
      <c r="BM184" s="246"/>
      <c r="BN184" s="243" t="s">
        <v>88</v>
      </c>
      <c r="BO184" s="243" t="s">
        <v>88</v>
      </c>
      <c r="BP184" s="227"/>
      <c r="BQ184" s="247"/>
    </row>
    <row r="185" spans="1:69" ht="25.15" customHeight="1">
      <c r="A185" s="242">
        <v>24</v>
      </c>
      <c r="B185" s="236" t="s">
        <v>729</v>
      </c>
      <c r="C185" s="237" t="s">
        <v>472</v>
      </c>
      <c r="D185" s="238" t="s">
        <v>473</v>
      </c>
      <c r="E185" s="368">
        <f t="shared" si="3"/>
        <v>2842000</v>
      </c>
      <c r="F185" s="195" t="s">
        <v>508</v>
      </c>
      <c r="G185" s="223">
        <v>812</v>
      </c>
      <c r="H185" s="223">
        <v>427</v>
      </c>
      <c r="I185" s="212">
        <v>2016</v>
      </c>
      <c r="J185" s="198"/>
      <c r="K185" s="212" t="s">
        <v>84</v>
      </c>
      <c r="L185" s="175" t="s">
        <v>92</v>
      </c>
      <c r="M185" s="175" t="s">
        <v>89</v>
      </c>
      <c r="N185" s="212" t="s">
        <v>88</v>
      </c>
      <c r="O185" s="212" t="s">
        <v>88</v>
      </c>
      <c r="P185" s="175" t="s">
        <v>520</v>
      </c>
      <c r="Q185" s="175" t="s">
        <v>516</v>
      </c>
      <c r="R185" s="175" t="s">
        <v>512</v>
      </c>
      <c r="S185" s="175" t="s">
        <v>518</v>
      </c>
      <c r="T185" s="212" t="s">
        <v>88</v>
      </c>
      <c r="U185" s="175" t="s">
        <v>544</v>
      </c>
      <c r="V185" s="175" t="s">
        <v>113</v>
      </c>
      <c r="W185" s="212" t="s">
        <v>88</v>
      </c>
      <c r="X185" s="212" t="s">
        <v>87</v>
      </c>
      <c r="Y185" s="212" t="s">
        <v>88</v>
      </c>
      <c r="Z185" s="212" t="s">
        <v>87</v>
      </c>
      <c r="AA185" s="212" t="s">
        <v>87</v>
      </c>
      <c r="AB185" s="212" t="s">
        <v>87</v>
      </c>
      <c r="AC185" s="212"/>
      <c r="AD185" s="175"/>
      <c r="AE185" s="239"/>
      <c r="AF185" s="212" t="s">
        <v>88</v>
      </c>
      <c r="AG185" s="239"/>
      <c r="AH185" s="212" t="s">
        <v>88</v>
      </c>
      <c r="AI185" s="239"/>
      <c r="AJ185" s="239"/>
      <c r="AK185" s="239"/>
      <c r="AL185" s="213"/>
      <c r="AM185" s="212" t="s">
        <v>87</v>
      </c>
      <c r="AN185" s="212" t="s">
        <v>87</v>
      </c>
      <c r="AO185" s="212" t="s">
        <v>88</v>
      </c>
      <c r="AP185" s="212" t="s">
        <v>88</v>
      </c>
      <c r="AQ185" s="212" t="s">
        <v>88</v>
      </c>
      <c r="AR185" s="175" t="s">
        <v>88</v>
      </c>
      <c r="AS185" s="175" t="s">
        <v>88</v>
      </c>
      <c r="AT185" s="175" t="s">
        <v>88</v>
      </c>
      <c r="AU185" s="212" t="s">
        <v>88</v>
      </c>
      <c r="AV185" s="212" t="s">
        <v>88</v>
      </c>
      <c r="AW185" s="212" t="s">
        <v>88</v>
      </c>
      <c r="AX185" s="212" t="s">
        <v>88</v>
      </c>
      <c r="AY185" s="212" t="s">
        <v>87</v>
      </c>
      <c r="AZ185" s="175"/>
      <c r="BA185" s="212" t="s">
        <v>87</v>
      </c>
      <c r="BB185" s="212" t="s">
        <v>87</v>
      </c>
      <c r="BC185" s="175" t="s">
        <v>89</v>
      </c>
      <c r="BD185" s="175" t="s">
        <v>89</v>
      </c>
      <c r="BE185" s="175" t="s">
        <v>89</v>
      </c>
      <c r="BF185" s="175" t="s">
        <v>86</v>
      </c>
      <c r="BG185" s="198"/>
      <c r="BH185" s="212" t="s">
        <v>88</v>
      </c>
      <c r="BI185" s="212" t="s">
        <v>88</v>
      </c>
      <c r="BJ185" s="212" t="s">
        <v>88</v>
      </c>
      <c r="BK185" s="214" t="s">
        <v>88</v>
      </c>
      <c r="BL185" s="212" t="s">
        <v>87</v>
      </c>
      <c r="BM185" s="214" t="s">
        <v>88</v>
      </c>
      <c r="BN185" s="212" t="s">
        <v>87</v>
      </c>
      <c r="BO185" s="212" t="s">
        <v>88</v>
      </c>
      <c r="BP185" s="175"/>
      <c r="BQ185" s="198"/>
    </row>
    <row r="186" spans="1:69" ht="25.15" customHeight="1">
      <c r="A186" s="242">
        <v>25</v>
      </c>
      <c r="B186" s="236" t="s">
        <v>730</v>
      </c>
      <c r="C186" s="237" t="s">
        <v>474</v>
      </c>
      <c r="D186" s="238" t="s">
        <v>473</v>
      </c>
      <c r="E186" s="368">
        <f t="shared" si="3"/>
        <v>2118060</v>
      </c>
      <c r="F186" s="195" t="s">
        <v>508</v>
      </c>
      <c r="G186" s="223">
        <v>605.16</v>
      </c>
      <c r="H186" s="223">
        <v>396</v>
      </c>
      <c r="I186" s="212">
        <v>2016</v>
      </c>
      <c r="J186" s="198"/>
      <c r="K186" s="212" t="s">
        <v>84</v>
      </c>
      <c r="L186" s="175" t="s">
        <v>92</v>
      </c>
      <c r="M186" s="175" t="s">
        <v>89</v>
      </c>
      <c r="N186" s="212" t="s">
        <v>88</v>
      </c>
      <c r="O186" s="212" t="s">
        <v>88</v>
      </c>
      <c r="P186" s="175" t="s">
        <v>520</v>
      </c>
      <c r="Q186" s="175" t="s">
        <v>516</v>
      </c>
      <c r="R186" s="175" t="s">
        <v>512</v>
      </c>
      <c r="S186" s="175" t="s">
        <v>518</v>
      </c>
      <c r="T186" s="212" t="s">
        <v>88</v>
      </c>
      <c r="U186" s="175" t="s">
        <v>544</v>
      </c>
      <c r="V186" s="175" t="s">
        <v>113</v>
      </c>
      <c r="W186" s="212" t="s">
        <v>88</v>
      </c>
      <c r="X186" s="212" t="s">
        <v>87</v>
      </c>
      <c r="Y186" s="212" t="s">
        <v>88</v>
      </c>
      <c r="Z186" s="212" t="s">
        <v>87</v>
      </c>
      <c r="AA186" s="212" t="s">
        <v>87</v>
      </c>
      <c r="AB186" s="212" t="s">
        <v>87</v>
      </c>
      <c r="AC186" s="212"/>
      <c r="AD186" s="175"/>
      <c r="AE186" s="239"/>
      <c r="AF186" s="212" t="s">
        <v>88</v>
      </c>
      <c r="AG186" s="239"/>
      <c r="AH186" s="212" t="s">
        <v>88</v>
      </c>
      <c r="AI186" s="239"/>
      <c r="AJ186" s="239"/>
      <c r="AK186" s="239"/>
      <c r="AL186" s="213"/>
      <c r="AM186" s="212" t="s">
        <v>87</v>
      </c>
      <c r="AN186" s="212" t="s">
        <v>87</v>
      </c>
      <c r="AO186" s="212" t="s">
        <v>88</v>
      </c>
      <c r="AP186" s="212" t="s">
        <v>88</v>
      </c>
      <c r="AQ186" s="212" t="s">
        <v>88</v>
      </c>
      <c r="AR186" s="175" t="s">
        <v>567</v>
      </c>
      <c r="AS186" s="175" t="s">
        <v>88</v>
      </c>
      <c r="AT186" s="175" t="s">
        <v>88</v>
      </c>
      <c r="AU186" s="212" t="s">
        <v>88</v>
      </c>
      <c r="AV186" s="212" t="s">
        <v>88</v>
      </c>
      <c r="AW186" s="212" t="s">
        <v>88</v>
      </c>
      <c r="AX186" s="212" t="s">
        <v>88</v>
      </c>
      <c r="AY186" s="212" t="s">
        <v>87</v>
      </c>
      <c r="AZ186" s="175"/>
      <c r="BA186" s="212" t="s">
        <v>87</v>
      </c>
      <c r="BB186" s="212" t="s">
        <v>87</v>
      </c>
      <c r="BC186" s="175" t="s">
        <v>89</v>
      </c>
      <c r="BD186" s="175" t="s">
        <v>89</v>
      </c>
      <c r="BE186" s="175" t="s">
        <v>89</v>
      </c>
      <c r="BF186" s="175" t="s">
        <v>86</v>
      </c>
      <c r="BG186" s="198"/>
      <c r="BH186" s="212" t="s">
        <v>88</v>
      </c>
      <c r="BI186" s="212" t="s">
        <v>88</v>
      </c>
      <c r="BJ186" s="212" t="s">
        <v>88</v>
      </c>
      <c r="BK186" s="214" t="s">
        <v>88</v>
      </c>
      <c r="BL186" s="212" t="s">
        <v>87</v>
      </c>
      <c r="BM186" s="214" t="s">
        <v>88</v>
      </c>
      <c r="BN186" s="212" t="s">
        <v>87</v>
      </c>
      <c r="BO186" s="212" t="s">
        <v>88</v>
      </c>
      <c r="BP186" s="175"/>
      <c r="BQ186" s="198"/>
    </row>
    <row r="187" spans="1:69" ht="35.450000000000003" customHeight="1">
      <c r="A187" s="278" t="s">
        <v>805</v>
      </c>
      <c r="B187" s="279" t="s">
        <v>79</v>
      </c>
      <c r="C187" s="199"/>
      <c r="D187" s="280"/>
      <c r="E187" s="199" t="s">
        <v>635</v>
      </c>
      <c r="F187" s="198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</row>
  </sheetData>
  <mergeCells count="131">
    <mergeCell ref="Y151:Y152"/>
    <mergeCell ref="Z151:Z152"/>
    <mergeCell ref="AA151:AA152"/>
    <mergeCell ref="AB151:AG151"/>
    <mergeCell ref="AH151:AL151"/>
    <mergeCell ref="AM151:AZ151"/>
    <mergeCell ref="BA151:BP151"/>
    <mergeCell ref="BQ151:BQ152"/>
    <mergeCell ref="G151:G152"/>
    <mergeCell ref="H151:H152"/>
    <mergeCell ref="I151:I152"/>
    <mergeCell ref="J151:J152"/>
    <mergeCell ref="K151:K152"/>
    <mergeCell ref="L151:O151"/>
    <mergeCell ref="P151:S151"/>
    <mergeCell ref="T151:T152"/>
    <mergeCell ref="U151:U152"/>
    <mergeCell ref="V151:V152"/>
    <mergeCell ref="W151:W152"/>
    <mergeCell ref="X151:X152"/>
    <mergeCell ref="A151:A152"/>
    <mergeCell ref="B151:B152"/>
    <mergeCell ref="C151:C152"/>
    <mergeCell ref="D151:D152"/>
    <mergeCell ref="E151:F152"/>
    <mergeCell ref="B118:F118"/>
    <mergeCell ref="A122:A123"/>
    <mergeCell ref="B122:B123"/>
    <mergeCell ref="C122:C123"/>
    <mergeCell ref="D122:D123"/>
    <mergeCell ref="E122:F123"/>
    <mergeCell ref="BQ159:BQ160"/>
    <mergeCell ref="AA159:AA160"/>
    <mergeCell ref="AB159:AG159"/>
    <mergeCell ref="AH159:AL159"/>
    <mergeCell ref="AM159:AZ159"/>
    <mergeCell ref="BA159:BP159"/>
    <mergeCell ref="V159:V160"/>
    <mergeCell ref="W159:W160"/>
    <mergeCell ref="X159:X160"/>
    <mergeCell ref="Y159:Y160"/>
    <mergeCell ref="Z159:Z160"/>
    <mergeCell ref="L159:O159"/>
    <mergeCell ref="P159:S159"/>
    <mergeCell ref="T159:T160"/>
    <mergeCell ref="U159:U160"/>
    <mergeCell ref="G159:G160"/>
    <mergeCell ref="H159:H160"/>
    <mergeCell ref="I159:I160"/>
    <mergeCell ref="J159:J160"/>
    <mergeCell ref="A159:A160"/>
    <mergeCell ref="B159:B160"/>
    <mergeCell ref="C159:C160"/>
    <mergeCell ref="D159:D160"/>
    <mergeCell ref="E159:F160"/>
    <mergeCell ref="K159:K160"/>
    <mergeCell ref="A137:A138"/>
    <mergeCell ref="B137:B138"/>
    <mergeCell ref="C137:C138"/>
    <mergeCell ref="D137:D138"/>
    <mergeCell ref="E137:F138"/>
    <mergeCell ref="Y137:Y138"/>
    <mergeCell ref="Z137:Z138"/>
    <mergeCell ref="K137:K138"/>
    <mergeCell ref="L137:O137"/>
    <mergeCell ref="P137:S137"/>
    <mergeCell ref="T137:T138"/>
    <mergeCell ref="H137:H138"/>
    <mergeCell ref="X137:X138"/>
    <mergeCell ref="U137:U138"/>
    <mergeCell ref="W137:W138"/>
    <mergeCell ref="G137:G138"/>
    <mergeCell ref="BQ137:BQ138"/>
    <mergeCell ref="AA137:AA138"/>
    <mergeCell ref="AB137:AG137"/>
    <mergeCell ref="AH137:AL137"/>
    <mergeCell ref="AM137:AZ137"/>
    <mergeCell ref="BA137:BP137"/>
    <mergeCell ref="V137:V138"/>
    <mergeCell ref="BQ122:BQ123"/>
    <mergeCell ref="W122:W123"/>
    <mergeCell ref="X122:X123"/>
    <mergeCell ref="Y122:Y123"/>
    <mergeCell ref="Z122:Z123"/>
    <mergeCell ref="AA122:AA123"/>
    <mergeCell ref="L122:O122"/>
    <mergeCell ref="P122:S122"/>
    <mergeCell ref="T122:T123"/>
    <mergeCell ref="U122:U123"/>
    <mergeCell ref="V122:V123"/>
    <mergeCell ref="AB122:AG122"/>
    <mergeCell ref="AH122:AL122"/>
    <mergeCell ref="AM122:AZ122"/>
    <mergeCell ref="BA122:BP122"/>
    <mergeCell ref="J137:J138"/>
    <mergeCell ref="BQ15:BQ16"/>
    <mergeCell ref="A114:A115"/>
    <mergeCell ref="B114:B115"/>
    <mergeCell ref="C114:C115"/>
    <mergeCell ref="D114:D115"/>
    <mergeCell ref="E114:F115"/>
    <mergeCell ref="AA15:AA16"/>
    <mergeCell ref="AB15:AG15"/>
    <mergeCell ref="AH15:AL15"/>
    <mergeCell ref="AM15:AZ15"/>
    <mergeCell ref="BA15:BP15"/>
    <mergeCell ref="V15:V16"/>
    <mergeCell ref="W15:W16"/>
    <mergeCell ref="X15:X16"/>
    <mergeCell ref="Y15:Y16"/>
    <mergeCell ref="Z15:Z16"/>
    <mergeCell ref="K15:K16"/>
    <mergeCell ref="A15:A16"/>
    <mergeCell ref="T15:T16"/>
    <mergeCell ref="U15:U16"/>
    <mergeCell ref="I137:I138"/>
    <mergeCell ref="G15:G16"/>
    <mergeCell ref="H15:H16"/>
    <mergeCell ref="B15:B16"/>
    <mergeCell ref="C15:C16"/>
    <mergeCell ref="D15:D16"/>
    <mergeCell ref="E15:F16"/>
    <mergeCell ref="L15:O15"/>
    <mergeCell ref="P15:S15"/>
    <mergeCell ref="G122:G123"/>
    <mergeCell ref="H122:H123"/>
    <mergeCell ref="I122:I123"/>
    <mergeCell ref="J122:J123"/>
    <mergeCell ref="K122:K123"/>
    <mergeCell ref="I15:I16"/>
    <mergeCell ref="J15:J16"/>
  </mergeCells>
  <dataValidations count="13">
    <dataValidation type="list" allowBlank="1" showInputMessage="1" showErrorMessage="1" sqref="K162:K186 K125:K126 K17:K58">
      <formula1>"dobry, dostateczny, zły"</formula1>
    </dataValidation>
    <dataValidation type="list" allowBlank="1" showInputMessage="1" showErrorMessage="1" sqref="BN50 BL162:BL186 BN125:BO126 AF125:AF126 W125:AB126 T125:T126 AH125:AH126 J125:J126 AU125:AV126 AM125:AQ126 AX125:AY126 BL125:BL126 BA125:BB126 N125:O126 W162:AB186 N162:O186 T162:T186 AF162:AF186 BN162:BO186 AM162:AQ186 AH162:AH186 AU162:AV186 BA162:BB186 AX162:AY186 J162:J184 BN51:BO51 J17:J58 BL17:BL51 BN17:BO49 AF17:AF51 T17:T51 AH17:AH51 AU17:AV51 AM17:AQ51 AX17:AY51 BA17:BB51 N17:O51 W17:AB51">
      <formula1>"TAK, NIE"</formula1>
    </dataValidation>
    <dataValidation type="list" allowBlank="1" showInputMessage="1" showErrorMessage="1" sqref="W162:AA186 AH125:AH126 W125:AA126 AH162:AH186 AH17:AH51 W17:AA51">
      <formula1>"TAK - A i B, TAK - tylko A, TAK - tylko B, NIE"</formula1>
    </dataValidation>
    <dataValidation type="list" allowBlank="1" showInputMessage="1" showErrorMessage="1" sqref="AC162:AC186 AC125:AC126 AC17:AC51">
      <formula1>"tymczasowo, na stałe"</formula1>
    </dataValidation>
    <dataValidation type="list" allowBlank="1" showInputMessage="1" showErrorMessage="1" sqref="AW162:AW186 AW125:AW126 AW17:AW51">
      <formula1>"TAK - wewnętrzny, TAK - zewnętrzny, TAK - wewnętrzny i zewnętrzny, NIE"</formula1>
    </dataValidation>
    <dataValidation type="list" allowBlank="1" showInputMessage="1" showErrorMessage="1" sqref="BH162:BJ186 BH125:BJ126 BH17:BJ51">
      <formula1>"TAK - uruchamiana automatycznie, TAK - uruchamiana ręcznie, NIE"</formula1>
    </dataValidation>
    <dataValidation type="list" allowBlank="1" showInputMessage="1" showErrorMessage="1" sqref="F17 F59 F127 F143">
      <formula1>"księgowa brutto, odtworzeniowa nowa, rzeczywista, inna"</formula1>
    </dataValidation>
    <dataValidation type="list" allowBlank="1" showInputMessage="1" showErrorMessage="1" sqref="AC154">
      <formula1>"tymczasowo,na stałe"</formula1>
    </dataValidation>
    <dataValidation type="list" allowBlank="1" showInputMessage="1" showErrorMessage="1" sqref="W154:AA154 AH154">
      <formula1>"TAK - A i B,TAK - tylko A,TAK - tylko B,NIE"</formula1>
    </dataValidation>
    <dataValidation type="list" allowBlank="1" showInputMessage="1" showErrorMessage="1" sqref="K154">
      <formula1>"dobry,dostateczny,zły"</formula1>
    </dataValidation>
    <dataValidation type="list" allowBlank="1" showInputMessage="1" showErrorMessage="1" sqref="N154:O154 AM154:AQ154 AU154:AV154 AX154:AY154 BA154:BB154 BN154:BO154 J154 T154 AB154 AF154 BL154">
      <formula1>"TAK,NIE"</formula1>
    </dataValidation>
    <dataValidation type="list" allowBlank="1" showInputMessage="1" showErrorMessage="1" sqref="BH154:BJ154">
      <formula1>"TAK - uruchamiana automatycznie,TAK - uruchamiana ręcznie,NIE"</formula1>
    </dataValidation>
    <dataValidation type="list" allowBlank="1" showInputMessage="1" showErrorMessage="1" sqref="AW154">
      <formula1>"TAK - wewnętrzny,TAK - zewnętrzny,TAK - wewnętrzny i zewnętrzny,NIE"</formula1>
    </dataValidation>
  </dataValidations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38" zoomScale="90" zoomScaleNormal="90" workbookViewId="0">
      <selection activeCell="H48" sqref="H48"/>
    </sheetView>
  </sheetViews>
  <sheetFormatPr defaultColWidth="9.140625" defaultRowHeight="14.25"/>
  <cols>
    <col min="1" max="1" width="6.5703125" style="3" customWidth="1"/>
    <col min="2" max="2" width="61.5703125" style="9" customWidth="1"/>
    <col min="3" max="3" width="23" style="6" customWidth="1"/>
    <col min="4" max="4" width="13.85546875" style="7" customWidth="1"/>
    <col min="5" max="5" width="15.85546875" style="7" customWidth="1"/>
    <col min="6" max="6" width="20.28515625" style="11" customWidth="1"/>
    <col min="7" max="7" width="19.28515625" style="10" customWidth="1"/>
    <col min="8" max="8" width="29.5703125" style="8" customWidth="1"/>
    <col min="9" max="9" width="37.140625" style="8" customWidth="1"/>
    <col min="10" max="10" width="9.140625" style="3"/>
    <col min="11" max="11" width="10.85546875" style="3" bestFit="1" customWidth="1"/>
    <col min="12" max="16384" width="9.140625" style="3"/>
  </cols>
  <sheetData>
    <row r="1" spans="1:5">
      <c r="A1" s="41"/>
      <c r="B1" s="43"/>
      <c r="C1" s="44"/>
      <c r="D1" s="42"/>
      <c r="E1" s="42"/>
    </row>
    <row r="2" spans="1:5" hidden="1">
      <c r="A2" s="45"/>
      <c r="B2" s="21" t="s">
        <v>71</v>
      </c>
      <c r="C2" s="29" t="e">
        <f>#REF!</f>
        <v>#REF!</v>
      </c>
      <c r="D2" s="46">
        <v>4.0000000000000001E-3</v>
      </c>
      <c r="E2" s="47" t="e">
        <f>C2*D2</f>
        <v>#REF!</v>
      </c>
    </row>
    <row r="3" spans="1:5" hidden="1">
      <c r="A3" s="45"/>
      <c r="B3" s="21" t="s">
        <v>70</v>
      </c>
      <c r="C3" s="29" t="e">
        <f>#REF!</f>
        <v>#REF!</v>
      </c>
      <c r="D3" s="46">
        <v>7.0000000000000001E-3</v>
      </c>
      <c r="E3" s="47" t="e">
        <f>C3*D3</f>
        <v>#REF!</v>
      </c>
    </row>
    <row r="4" spans="1:5" hidden="1">
      <c r="A4" s="45"/>
      <c r="B4" s="21" t="s">
        <v>101</v>
      </c>
      <c r="C4" s="48" t="e">
        <f>SUM(C2:C3)</f>
        <v>#REF!</v>
      </c>
      <c r="D4" s="20"/>
      <c r="E4" s="48" t="e">
        <f>SUM(E2:E3)</f>
        <v>#REF!</v>
      </c>
    </row>
    <row r="5" spans="1:5" hidden="1">
      <c r="A5" s="45"/>
      <c r="B5" s="28"/>
      <c r="C5" s="49"/>
      <c r="D5" s="28"/>
      <c r="E5" s="28"/>
    </row>
    <row r="6" spans="1:5" hidden="1">
      <c r="A6" s="45"/>
      <c r="B6" s="45"/>
      <c r="C6" s="50"/>
      <c r="D6" s="45"/>
      <c r="E6" s="51"/>
    </row>
    <row r="7" spans="1:5" ht="15" hidden="1" thickTop="1">
      <c r="A7" s="500" t="s">
        <v>0</v>
      </c>
      <c r="B7" s="496" t="s">
        <v>1</v>
      </c>
      <c r="C7" s="52" t="s">
        <v>102</v>
      </c>
      <c r="D7" s="502" t="s">
        <v>103</v>
      </c>
      <c r="E7" s="51"/>
    </row>
    <row r="8" spans="1:5" ht="15" hidden="1" thickBot="1">
      <c r="A8" s="501"/>
      <c r="B8" s="497"/>
      <c r="C8" s="53" t="s">
        <v>104</v>
      </c>
      <c r="D8" s="503"/>
      <c r="E8" s="51"/>
    </row>
    <row r="9" spans="1:5" ht="15" hidden="1" thickBot="1">
      <c r="A9" s="54">
        <v>1</v>
      </c>
      <c r="B9" s="55" t="s">
        <v>105</v>
      </c>
      <c r="C9" s="56"/>
      <c r="D9" s="57"/>
      <c r="E9" s="51"/>
    </row>
    <row r="10" spans="1:5" ht="15" hidden="1" thickBot="1">
      <c r="A10" s="54">
        <v>2</v>
      </c>
      <c r="B10" s="55" t="s">
        <v>106</v>
      </c>
      <c r="C10" s="56">
        <v>100000</v>
      </c>
      <c r="D10" s="57">
        <v>200</v>
      </c>
      <c r="E10" s="51"/>
    </row>
    <row r="11" spans="1:5" ht="15" hidden="1" thickBot="1">
      <c r="A11" s="54">
        <v>3</v>
      </c>
      <c r="B11" s="55" t="s">
        <v>107</v>
      </c>
      <c r="C11" s="56">
        <v>10000</v>
      </c>
      <c r="D11" s="57">
        <v>30</v>
      </c>
      <c r="E11" s="51"/>
    </row>
    <row r="12" spans="1:5" ht="15" hidden="1" thickBot="1">
      <c r="A12" s="54">
        <v>4</v>
      </c>
      <c r="B12" s="55" t="s">
        <v>108</v>
      </c>
      <c r="C12" s="56">
        <v>50000</v>
      </c>
      <c r="D12" s="57">
        <v>200</v>
      </c>
      <c r="E12" s="51"/>
    </row>
    <row r="13" spans="1:5" ht="15" hidden="1" thickBot="1">
      <c r="A13" s="58" t="s">
        <v>109</v>
      </c>
      <c r="B13" s="59" t="s">
        <v>77</v>
      </c>
      <c r="C13" s="60" t="e">
        <f>C2</f>
        <v>#REF!</v>
      </c>
      <c r="D13" s="61" t="e">
        <f>E2</f>
        <v>#REF!</v>
      </c>
      <c r="E13" s="51"/>
    </row>
    <row r="14" spans="1:5" ht="15" hidden="1" thickBot="1">
      <c r="A14" s="54" t="s">
        <v>110</v>
      </c>
      <c r="B14" s="62" t="s">
        <v>78</v>
      </c>
      <c r="C14" s="63" t="e">
        <f>C3</f>
        <v>#REF!</v>
      </c>
      <c r="D14" s="64" t="e">
        <f>ROUND((C14*0.008),0)</f>
        <v>#REF!</v>
      </c>
      <c r="E14" s="51"/>
    </row>
    <row r="15" spans="1:5" ht="15" hidden="1" thickBot="1">
      <c r="A15" s="498" t="s">
        <v>111</v>
      </c>
      <c r="B15" s="499"/>
      <c r="C15" s="65" t="e">
        <f>SUM(C9:C12,C13:C14)</f>
        <v>#REF!</v>
      </c>
      <c r="D15" s="66" t="e">
        <f>SUM(D9:D14)</f>
        <v>#REF!</v>
      </c>
      <c r="E15" s="51"/>
    </row>
    <row r="16" spans="1:5" hidden="1"/>
    <row r="17" spans="1:6">
      <c r="B17" s="125" t="s">
        <v>182</v>
      </c>
      <c r="C17" s="126" t="s">
        <v>203</v>
      </c>
    </row>
    <row r="19" spans="1:6" ht="25.5">
      <c r="A19" s="25" t="s">
        <v>0</v>
      </c>
      <c r="B19" s="25" t="s">
        <v>1</v>
      </c>
      <c r="C19" s="26" t="s">
        <v>76</v>
      </c>
      <c r="D19" s="22" t="s">
        <v>68</v>
      </c>
      <c r="E19" s="127" t="s">
        <v>69</v>
      </c>
      <c r="F19" s="23" t="s">
        <v>112</v>
      </c>
    </row>
    <row r="20" spans="1:6">
      <c r="A20" s="128"/>
      <c r="B20" s="128" t="s">
        <v>183</v>
      </c>
      <c r="C20" s="129"/>
      <c r="D20" s="34"/>
      <c r="E20" s="34"/>
      <c r="F20" s="35"/>
    </row>
    <row r="21" spans="1:6" ht="18" customHeight="1">
      <c r="A21" s="72" t="s">
        <v>97</v>
      </c>
      <c r="B21" s="106" t="s">
        <v>77</v>
      </c>
      <c r="C21" s="85">
        <v>290887.39</v>
      </c>
      <c r="D21" s="27" t="s">
        <v>140</v>
      </c>
      <c r="E21" s="486" t="s">
        <v>192</v>
      </c>
      <c r="F21" s="489" t="s">
        <v>158</v>
      </c>
    </row>
    <row r="22" spans="1:6" ht="19.149999999999999" customHeight="1">
      <c r="A22" s="72" t="s">
        <v>98</v>
      </c>
      <c r="B22" s="106" t="s">
        <v>78</v>
      </c>
      <c r="C22" s="89">
        <v>69547.399999999994</v>
      </c>
      <c r="D22" s="27" t="s">
        <v>140</v>
      </c>
      <c r="E22" s="490"/>
      <c r="F22" s="492"/>
    </row>
    <row r="23" spans="1:6" ht="20.45" customHeight="1">
      <c r="A23" s="72" t="s">
        <v>99</v>
      </c>
      <c r="B23" s="105" t="s">
        <v>134</v>
      </c>
      <c r="C23" s="85">
        <v>45078</v>
      </c>
      <c r="D23" s="27" t="s">
        <v>140</v>
      </c>
      <c r="E23" s="490"/>
      <c r="F23" s="492"/>
    </row>
    <row r="24" spans="1:6" ht="19.149999999999999" customHeight="1">
      <c r="A24" s="72" t="s">
        <v>184</v>
      </c>
      <c r="B24" s="105" t="s">
        <v>633</v>
      </c>
      <c r="C24" s="85">
        <v>19866.32</v>
      </c>
      <c r="D24" s="27" t="s">
        <v>140</v>
      </c>
      <c r="E24" s="490"/>
      <c r="F24" s="492"/>
    </row>
    <row r="25" spans="1:6" ht="26.45" customHeight="1">
      <c r="A25" s="72" t="s">
        <v>185</v>
      </c>
      <c r="B25" s="105" t="s">
        <v>186</v>
      </c>
      <c r="C25" s="85">
        <v>21000</v>
      </c>
      <c r="D25" s="27" t="s">
        <v>140</v>
      </c>
      <c r="E25" s="490"/>
      <c r="F25" s="492"/>
    </row>
    <row r="26" spans="1:6" ht="25.5">
      <c r="A26" s="72" t="s">
        <v>187</v>
      </c>
      <c r="B26" s="105" t="s">
        <v>188</v>
      </c>
      <c r="C26" s="85">
        <v>75416.570000000007</v>
      </c>
      <c r="D26" s="27" t="s">
        <v>140</v>
      </c>
      <c r="E26" s="490"/>
      <c r="F26" s="492"/>
    </row>
    <row r="27" spans="1:6" ht="22.9" customHeight="1">
      <c r="A27" s="74"/>
      <c r="B27" s="86" t="s">
        <v>181</v>
      </c>
      <c r="C27" s="87">
        <f>SUM(C21:C26)</f>
        <v>521795.68000000005</v>
      </c>
      <c r="D27" s="27"/>
      <c r="E27" s="491"/>
      <c r="F27" s="493"/>
    </row>
    <row r="28" spans="1:6">
      <c r="A28" s="71"/>
      <c r="B28" s="71" t="s">
        <v>189</v>
      </c>
      <c r="C28" s="88"/>
      <c r="D28" s="34"/>
      <c r="E28" s="34"/>
      <c r="F28" s="35"/>
    </row>
    <row r="29" spans="1:6">
      <c r="A29" s="72" t="s">
        <v>97</v>
      </c>
      <c r="B29" s="81" t="s">
        <v>77</v>
      </c>
      <c r="C29" s="130">
        <v>7989.89</v>
      </c>
      <c r="D29" s="27" t="s">
        <v>140</v>
      </c>
      <c r="E29" s="486" t="s">
        <v>190</v>
      </c>
      <c r="F29" s="489" t="s">
        <v>158</v>
      </c>
    </row>
    <row r="30" spans="1:6">
      <c r="A30" s="72" t="s">
        <v>98</v>
      </c>
      <c r="B30" s="81" t="s">
        <v>78</v>
      </c>
      <c r="C30" s="131">
        <v>6316.96</v>
      </c>
      <c r="D30" s="27" t="s">
        <v>140</v>
      </c>
      <c r="E30" s="494"/>
      <c r="F30" s="487"/>
    </row>
    <row r="31" spans="1:6">
      <c r="A31" s="72" t="s">
        <v>99</v>
      </c>
      <c r="B31" s="105" t="s">
        <v>134</v>
      </c>
      <c r="C31" s="130">
        <v>3400</v>
      </c>
      <c r="D31" s="27" t="s">
        <v>140</v>
      </c>
      <c r="E31" s="494"/>
      <c r="F31" s="487"/>
    </row>
    <row r="32" spans="1:6">
      <c r="A32" s="72"/>
      <c r="B32" s="86" t="s">
        <v>181</v>
      </c>
      <c r="C32" s="133">
        <f>SUM(C29:C31)</f>
        <v>17706.849999999999</v>
      </c>
      <c r="D32" s="27" t="s">
        <v>140</v>
      </c>
      <c r="E32" s="495"/>
      <c r="F32" s="488"/>
    </row>
    <row r="33" spans="1:6">
      <c r="A33" s="73"/>
      <c r="B33" s="71" t="s">
        <v>191</v>
      </c>
      <c r="C33" s="88"/>
      <c r="D33" s="34"/>
      <c r="E33" s="34"/>
      <c r="F33" s="35"/>
    </row>
    <row r="34" spans="1:6">
      <c r="A34" s="72" t="s">
        <v>97</v>
      </c>
      <c r="B34" s="81" t="s">
        <v>77</v>
      </c>
      <c r="C34" s="85">
        <v>47785.34</v>
      </c>
      <c r="D34" s="27" t="s">
        <v>140</v>
      </c>
      <c r="E34" s="486" t="s">
        <v>192</v>
      </c>
      <c r="F34" s="489" t="s">
        <v>193</v>
      </c>
    </row>
    <row r="35" spans="1:6">
      <c r="A35" s="72" t="s">
        <v>98</v>
      </c>
      <c r="B35" s="81" t="s">
        <v>78</v>
      </c>
      <c r="C35" s="89">
        <v>76327.600000000006</v>
      </c>
      <c r="D35" s="27" t="s">
        <v>140</v>
      </c>
      <c r="E35" s="494"/>
      <c r="F35" s="490"/>
    </row>
    <row r="36" spans="1:6">
      <c r="A36" s="72" t="s">
        <v>99</v>
      </c>
      <c r="B36" s="74" t="s">
        <v>134</v>
      </c>
      <c r="C36" s="85">
        <v>8868.9500000000007</v>
      </c>
      <c r="D36" s="27" t="s">
        <v>140</v>
      </c>
      <c r="E36" s="494"/>
      <c r="F36" s="490"/>
    </row>
    <row r="37" spans="1:6">
      <c r="A37" s="72" t="s">
        <v>184</v>
      </c>
      <c r="B37" s="105" t="s">
        <v>194</v>
      </c>
      <c r="C37" s="85">
        <v>9000</v>
      </c>
      <c r="D37" s="27" t="s">
        <v>140</v>
      </c>
      <c r="E37" s="494"/>
      <c r="F37" s="490"/>
    </row>
    <row r="38" spans="1:6">
      <c r="A38" s="72" t="s">
        <v>185</v>
      </c>
      <c r="B38" s="74" t="s">
        <v>157</v>
      </c>
      <c r="C38" s="85">
        <v>7000</v>
      </c>
      <c r="D38" s="27" t="s">
        <v>140</v>
      </c>
      <c r="E38" s="494"/>
      <c r="F38" s="490"/>
    </row>
    <row r="39" spans="1:6">
      <c r="A39" s="72" t="s">
        <v>187</v>
      </c>
      <c r="B39" s="74" t="s">
        <v>195</v>
      </c>
      <c r="C39" s="85">
        <v>38000</v>
      </c>
      <c r="D39" s="27" t="s">
        <v>140</v>
      </c>
      <c r="E39" s="494"/>
      <c r="F39" s="490"/>
    </row>
    <row r="40" spans="1:6">
      <c r="A40" s="72"/>
      <c r="B40" s="86" t="s">
        <v>181</v>
      </c>
      <c r="C40" s="87">
        <f>SUM(C34:C39)</f>
        <v>186981.89</v>
      </c>
      <c r="D40" s="27" t="s">
        <v>140</v>
      </c>
      <c r="E40" s="495"/>
      <c r="F40" s="491"/>
    </row>
    <row r="41" spans="1:6">
      <c r="A41" s="71"/>
      <c r="B41" s="71" t="s">
        <v>196</v>
      </c>
      <c r="C41" s="90"/>
      <c r="D41" s="34"/>
      <c r="E41" s="34"/>
      <c r="F41" s="35"/>
    </row>
    <row r="42" spans="1:6">
      <c r="A42" s="72" t="s">
        <v>97</v>
      </c>
      <c r="B42" s="81" t="s">
        <v>197</v>
      </c>
      <c r="C42" s="85">
        <v>324016.59999999998</v>
      </c>
      <c r="D42" s="27" t="s">
        <v>140</v>
      </c>
      <c r="E42" s="486" t="s">
        <v>689</v>
      </c>
      <c r="F42" s="489" t="s">
        <v>198</v>
      </c>
    </row>
    <row r="43" spans="1:6">
      <c r="A43" s="72" t="s">
        <v>98</v>
      </c>
      <c r="B43" s="81" t="s">
        <v>78</v>
      </c>
      <c r="C43" s="89">
        <v>60392.3</v>
      </c>
      <c r="D43" s="27" t="s">
        <v>140</v>
      </c>
      <c r="E43" s="487"/>
      <c r="F43" s="490"/>
    </row>
    <row r="44" spans="1:6">
      <c r="A44" s="72" t="s">
        <v>99</v>
      </c>
      <c r="B44" s="74" t="s">
        <v>134</v>
      </c>
      <c r="C44" s="85">
        <v>17516.2</v>
      </c>
      <c r="D44" s="27" t="s">
        <v>140</v>
      </c>
      <c r="E44" s="487"/>
      <c r="F44" s="490"/>
    </row>
    <row r="45" spans="1:6">
      <c r="A45" s="72"/>
      <c r="B45" s="86" t="s">
        <v>181</v>
      </c>
      <c r="C45" s="87">
        <f>SUM(C42:C44)</f>
        <v>401925.1</v>
      </c>
      <c r="D45" s="27" t="s">
        <v>140</v>
      </c>
      <c r="E45" s="488"/>
      <c r="F45" s="491"/>
    </row>
    <row r="46" spans="1:6">
      <c r="A46" s="71"/>
      <c r="B46" s="134" t="s">
        <v>199</v>
      </c>
      <c r="C46" s="88"/>
      <c r="D46" s="34"/>
      <c r="E46" s="34"/>
      <c r="F46" s="35"/>
    </row>
    <row r="47" spans="1:6">
      <c r="A47" s="72" t="s">
        <v>97</v>
      </c>
      <c r="B47" s="81" t="s">
        <v>77</v>
      </c>
      <c r="C47" s="85">
        <v>58610.78</v>
      </c>
      <c r="D47" s="27" t="s">
        <v>140</v>
      </c>
      <c r="E47" s="486" t="s">
        <v>766</v>
      </c>
      <c r="F47" s="489" t="s">
        <v>193</v>
      </c>
    </row>
    <row r="48" spans="1:6">
      <c r="A48" s="72" t="s">
        <v>98</v>
      </c>
      <c r="B48" s="81" t="s">
        <v>78</v>
      </c>
      <c r="C48" s="89">
        <v>79491.78</v>
      </c>
      <c r="D48" s="27" t="s">
        <v>140</v>
      </c>
      <c r="E48" s="490"/>
      <c r="F48" s="490"/>
    </row>
    <row r="49" spans="1:6" ht="15.6" customHeight="1">
      <c r="A49" s="72"/>
      <c r="B49" s="86" t="s">
        <v>181</v>
      </c>
      <c r="C49" s="87">
        <f>SUM(C47:C48)</f>
        <v>138102.56</v>
      </c>
      <c r="D49" s="27" t="s">
        <v>140</v>
      </c>
      <c r="E49" s="491"/>
      <c r="F49" s="491"/>
    </row>
    <row r="50" spans="1:6">
      <c r="A50" s="71"/>
      <c r="B50" s="134" t="s">
        <v>200</v>
      </c>
      <c r="C50" s="90"/>
      <c r="D50" s="34"/>
      <c r="E50" s="34"/>
      <c r="F50" s="35"/>
    </row>
    <row r="51" spans="1:6">
      <c r="A51" s="72"/>
      <c r="B51" s="72" t="s">
        <v>201</v>
      </c>
      <c r="C51" s="117"/>
      <c r="D51" s="135"/>
      <c r="E51" s="486"/>
      <c r="F51" s="489"/>
    </row>
    <row r="52" spans="1:6" ht="15" thickBot="1">
      <c r="A52" s="72"/>
      <c r="B52" s="86" t="s">
        <v>181</v>
      </c>
      <c r="C52" s="118"/>
      <c r="D52" s="135"/>
      <c r="E52" s="491"/>
      <c r="F52" s="491"/>
    </row>
    <row r="53" spans="1:6" ht="31.9" customHeight="1" thickBot="1">
      <c r="A53" s="75"/>
      <c r="B53" s="76" t="s">
        <v>100</v>
      </c>
      <c r="C53" s="77">
        <f>SUM(C27,C32,C40,C45,C49,C52)</f>
        <v>1266512.08</v>
      </c>
      <c r="D53" s="34"/>
      <c r="E53" s="34"/>
      <c r="F53" s="35"/>
    </row>
    <row r="55" spans="1:6">
      <c r="C55" s="40"/>
    </row>
    <row r="57" spans="1:6">
      <c r="A57" s="41"/>
      <c r="B57" s="37" t="s">
        <v>1</v>
      </c>
      <c r="C57" s="38" t="s">
        <v>80</v>
      </c>
      <c r="D57" s="42"/>
      <c r="E57" s="11"/>
    </row>
    <row r="58" spans="1:6" ht="18.600000000000001" customHeight="1">
      <c r="A58" s="41"/>
      <c r="B58" s="69" t="s">
        <v>77</v>
      </c>
      <c r="C58" s="19">
        <f>SUM(C21,C23:C26,C29,C31,C34,C36:C39,C42,C44,C47)</f>
        <v>974436.03999999992</v>
      </c>
      <c r="D58" s="42"/>
      <c r="E58" s="379"/>
      <c r="F58" s="10"/>
    </row>
    <row r="59" spans="1:6" ht="24" customHeight="1">
      <c r="A59" s="41"/>
      <c r="B59" s="69" t="s">
        <v>78</v>
      </c>
      <c r="C59" s="19">
        <f>SUM(C22,C30,C35,C43,C48)</f>
        <v>292076.04000000004</v>
      </c>
      <c r="D59" s="42"/>
      <c r="E59" s="379"/>
      <c r="F59" s="10"/>
    </row>
    <row r="60" spans="1:6" ht="21" customHeight="1">
      <c r="A60" s="41"/>
      <c r="B60" s="39" t="s">
        <v>17</v>
      </c>
      <c r="C60" s="40">
        <f>SUM(C58:C59)</f>
        <v>1266512.08</v>
      </c>
      <c r="D60" s="42"/>
      <c r="E60" s="380"/>
      <c r="F60" s="10"/>
    </row>
    <row r="61" spans="1:6">
      <c r="A61" s="41"/>
      <c r="B61" s="18"/>
      <c r="C61" s="18"/>
      <c r="D61" s="42"/>
      <c r="E61" s="42"/>
    </row>
    <row r="62" spans="1:6">
      <c r="A62" s="41"/>
      <c r="B62" s="18" t="s">
        <v>202</v>
      </c>
      <c r="C62" s="18"/>
      <c r="D62" s="42"/>
      <c r="E62" s="42"/>
    </row>
    <row r="63" spans="1:6">
      <c r="A63" s="41"/>
      <c r="B63" s="18" t="s">
        <v>82</v>
      </c>
      <c r="C63" s="18"/>
      <c r="D63" s="42"/>
      <c r="E63" s="42"/>
    </row>
    <row r="64" spans="1:6">
      <c r="A64" s="41"/>
      <c r="B64" s="18" t="s">
        <v>83</v>
      </c>
      <c r="C64" s="18"/>
      <c r="D64" s="42"/>
      <c r="E64" s="42"/>
    </row>
    <row r="65" spans="1:5">
      <c r="A65" s="41"/>
      <c r="B65" s="43"/>
      <c r="C65" s="44"/>
      <c r="D65" s="42"/>
      <c r="E65" s="42"/>
    </row>
  </sheetData>
  <mergeCells count="16">
    <mergeCell ref="B7:B8"/>
    <mergeCell ref="A15:B15"/>
    <mergeCell ref="A7:A8"/>
    <mergeCell ref="D7:D8"/>
    <mergeCell ref="E21:E27"/>
    <mergeCell ref="F21:F27"/>
    <mergeCell ref="E29:E32"/>
    <mergeCell ref="F29:F32"/>
    <mergeCell ref="E34:E40"/>
    <mergeCell ref="F34:F40"/>
    <mergeCell ref="E42:E45"/>
    <mergeCell ref="F42:F45"/>
    <mergeCell ref="E47:E49"/>
    <mergeCell ref="F47:F49"/>
    <mergeCell ref="E51:E52"/>
    <mergeCell ref="F51:F52"/>
  </mergeCells>
  <phoneticPr fontId="33" type="noConversion"/>
  <pageMargins left="0.31496062992125984" right="0.31496062992125984" top="0.15748031496062992" bottom="0.15748031496062992" header="0.31496062992125984" footer="0.31496062992125984"/>
  <pageSetup paperSize="9" scale="60" pageOrder="overThenDown" orientation="portrait" horizontalDpi="4294967293" r:id="rId1"/>
  <headerFooter>
    <oddHeader>&amp;RZakładka nr 3 - wykaz sprzętu elektronicznego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60" zoomScaleNormal="60" workbookViewId="0">
      <pane ySplit="1" topLeftCell="A8" activePane="bottomLeft" state="frozen"/>
      <selection activeCell="I1" activeCellId="2" sqref="I19 I25 I1"/>
      <selection pane="bottomLeft" activeCell="B48" sqref="B48"/>
    </sheetView>
  </sheetViews>
  <sheetFormatPr defaultColWidth="9.140625" defaultRowHeight="14.25"/>
  <cols>
    <col min="1" max="1" width="4.5703125" style="1" customWidth="1"/>
    <col min="2" max="2" width="23" style="70" customWidth="1"/>
    <col min="3" max="3" width="19.7109375" style="1" customWidth="1"/>
    <col min="4" max="4" width="19.42578125" style="1" customWidth="1"/>
    <col min="5" max="5" width="21.7109375" style="1" customWidth="1"/>
    <col min="6" max="6" width="10.28515625" style="1" customWidth="1"/>
    <col min="7" max="7" width="16" style="1" customWidth="1"/>
    <col min="8" max="8" width="13" style="1" customWidth="1"/>
    <col min="9" max="9" width="16.7109375" style="1" customWidth="1"/>
    <col min="10" max="10" width="12.7109375" style="1" customWidth="1"/>
    <col min="11" max="11" width="17" style="1" customWidth="1"/>
    <col min="12" max="12" width="11.7109375" style="1" customWidth="1"/>
    <col min="13" max="13" width="19.140625" style="1" customWidth="1"/>
    <col min="14" max="14" width="27.28515625" style="1" customWidth="1"/>
    <col min="15" max="15" width="19.5703125" style="1" customWidth="1"/>
    <col min="16" max="16" width="27.7109375" style="1" customWidth="1"/>
    <col min="17" max="17" width="27.28515625" style="1" customWidth="1"/>
    <col min="18" max="18" width="23.140625" style="1" customWidth="1"/>
    <col min="19" max="19" width="22" style="1" customWidth="1"/>
    <col min="20" max="20" width="22.140625" style="1" customWidth="1"/>
    <col min="21" max="21" width="20.7109375" style="1" customWidth="1"/>
    <col min="22" max="22" width="17.28515625" style="1" customWidth="1"/>
    <col min="23" max="23" width="22.85546875" style="1" customWidth="1"/>
    <col min="24" max="24" width="17.28515625" style="1" customWidth="1"/>
    <col min="25" max="25" width="21.28515625" style="1" customWidth="1"/>
    <col min="26" max="16384" width="9.140625" style="1"/>
  </cols>
  <sheetData>
    <row r="1" spans="1:23" ht="28.9" customHeight="1" thickBot="1">
      <c r="B1" s="534" t="s">
        <v>776</v>
      </c>
      <c r="C1" s="535"/>
      <c r="D1" s="535"/>
    </row>
    <row r="2" spans="1:23" ht="40.15" customHeight="1">
      <c r="A2" s="536" t="s">
        <v>0</v>
      </c>
      <c r="B2" s="510" t="s">
        <v>135</v>
      </c>
      <c r="C2" s="510" t="s">
        <v>136</v>
      </c>
      <c r="D2" s="510" t="s">
        <v>137</v>
      </c>
      <c r="E2" s="510" t="s">
        <v>4</v>
      </c>
      <c r="F2" s="508" t="s">
        <v>72</v>
      </c>
      <c r="G2" s="510" t="s">
        <v>138</v>
      </c>
      <c r="H2" s="510" t="s">
        <v>204</v>
      </c>
      <c r="I2" s="526" t="s">
        <v>798</v>
      </c>
      <c r="J2" s="510" t="s">
        <v>205</v>
      </c>
      <c r="K2" s="510" t="s">
        <v>5</v>
      </c>
      <c r="L2" s="510" t="s">
        <v>206</v>
      </c>
      <c r="M2" s="510" t="s">
        <v>13</v>
      </c>
      <c r="N2" s="510" t="s">
        <v>139</v>
      </c>
      <c r="O2" s="508" t="s">
        <v>73</v>
      </c>
      <c r="P2" s="510" t="s">
        <v>144</v>
      </c>
      <c r="Q2" s="510" t="s">
        <v>207</v>
      </c>
      <c r="R2" s="510" t="s">
        <v>145</v>
      </c>
      <c r="S2" s="510" t="s">
        <v>208</v>
      </c>
      <c r="T2" s="510" t="s">
        <v>775</v>
      </c>
      <c r="U2" s="538" t="s">
        <v>209</v>
      </c>
      <c r="V2" s="518" t="s">
        <v>74</v>
      </c>
    </row>
    <row r="3" spans="1:23" ht="45.6" customHeight="1" thickBot="1">
      <c r="A3" s="537"/>
      <c r="B3" s="525"/>
      <c r="C3" s="525"/>
      <c r="D3" s="525"/>
      <c r="E3" s="525"/>
      <c r="F3" s="509"/>
      <c r="G3" s="525"/>
      <c r="H3" s="525"/>
      <c r="I3" s="525"/>
      <c r="J3" s="525"/>
      <c r="K3" s="525"/>
      <c r="L3" s="525"/>
      <c r="M3" s="525"/>
      <c r="N3" s="525"/>
      <c r="O3" s="509"/>
      <c r="P3" s="511"/>
      <c r="Q3" s="511"/>
      <c r="R3" s="511"/>
      <c r="S3" s="511"/>
      <c r="T3" s="525"/>
      <c r="U3" s="539"/>
      <c r="V3" s="533"/>
    </row>
    <row r="4" spans="1:23" ht="30" customHeight="1">
      <c r="A4" s="313">
        <v>1</v>
      </c>
      <c r="B4" s="333" t="s">
        <v>210</v>
      </c>
      <c r="C4" s="335" t="s">
        <v>166</v>
      </c>
      <c r="D4" s="132" t="s">
        <v>211</v>
      </c>
      <c r="E4" s="132" t="s">
        <v>212</v>
      </c>
      <c r="F4" s="330"/>
      <c r="G4" s="137">
        <v>1999</v>
      </c>
      <c r="H4" s="331"/>
      <c r="I4" s="331">
        <f ca="1">+I4:IH4:I19</f>
        <v>0</v>
      </c>
      <c r="J4" s="331">
        <v>5958</v>
      </c>
      <c r="K4" s="331"/>
      <c r="L4" s="331">
        <v>6</v>
      </c>
      <c r="M4" s="331"/>
      <c r="N4" s="331" t="s">
        <v>213</v>
      </c>
      <c r="O4" s="331" t="s">
        <v>244</v>
      </c>
      <c r="P4" s="330" t="s">
        <v>832</v>
      </c>
      <c r="Q4" s="330" t="s">
        <v>832</v>
      </c>
      <c r="R4" s="330" t="s">
        <v>214</v>
      </c>
      <c r="S4" s="330" t="s">
        <v>214</v>
      </c>
      <c r="T4" s="339" t="s">
        <v>216</v>
      </c>
      <c r="U4" s="330" t="s">
        <v>216</v>
      </c>
      <c r="V4" s="332"/>
    </row>
    <row r="5" spans="1:23" ht="35.450000000000003" customHeight="1">
      <c r="A5" s="122">
        <v>2</v>
      </c>
      <c r="B5" s="334" t="s">
        <v>217</v>
      </c>
      <c r="C5" s="141" t="s">
        <v>218</v>
      </c>
      <c r="D5" s="140" t="s">
        <v>219</v>
      </c>
      <c r="E5" s="140" t="s">
        <v>212</v>
      </c>
      <c r="F5" s="314"/>
      <c r="G5" s="139">
        <v>1998</v>
      </c>
      <c r="H5" s="107"/>
      <c r="I5" s="107"/>
      <c r="J5" s="107">
        <v>2151</v>
      </c>
      <c r="K5" s="107"/>
      <c r="L5" s="107">
        <v>7</v>
      </c>
      <c r="M5" s="107"/>
      <c r="N5" s="107" t="s">
        <v>220</v>
      </c>
      <c r="O5" s="107" t="s">
        <v>244</v>
      </c>
      <c r="P5" s="330" t="s">
        <v>832</v>
      </c>
      <c r="Q5" s="330" t="s">
        <v>832</v>
      </c>
      <c r="R5" s="138" t="s">
        <v>214</v>
      </c>
      <c r="S5" s="138" t="s">
        <v>214</v>
      </c>
      <c r="T5" s="340" t="s">
        <v>221</v>
      </c>
      <c r="U5" s="138" t="s">
        <v>222</v>
      </c>
      <c r="V5" s="104"/>
    </row>
    <row r="6" spans="1:23" ht="36" customHeight="1">
      <c r="A6" s="136">
        <v>3</v>
      </c>
      <c r="B6" s="334" t="s">
        <v>223</v>
      </c>
      <c r="C6" s="141" t="s">
        <v>224</v>
      </c>
      <c r="D6" s="140" t="s">
        <v>225</v>
      </c>
      <c r="E6" s="140" t="s">
        <v>212</v>
      </c>
      <c r="F6" s="314"/>
      <c r="G6" s="139">
        <v>1993</v>
      </c>
      <c r="H6" s="107"/>
      <c r="I6" s="107"/>
      <c r="J6" s="107">
        <v>1968</v>
      </c>
      <c r="K6" s="107"/>
      <c r="L6" s="107">
        <v>3</v>
      </c>
      <c r="M6" s="107"/>
      <c r="N6" s="107" t="s">
        <v>226</v>
      </c>
      <c r="O6" s="107" t="s">
        <v>244</v>
      </c>
      <c r="P6" s="330" t="s">
        <v>832</v>
      </c>
      <c r="Q6" s="330" t="s">
        <v>832</v>
      </c>
      <c r="R6" s="138" t="s">
        <v>214</v>
      </c>
      <c r="S6" s="138" t="s">
        <v>214</v>
      </c>
      <c r="T6" s="340" t="s">
        <v>221</v>
      </c>
      <c r="U6" s="138" t="s">
        <v>227</v>
      </c>
      <c r="V6" s="104"/>
    </row>
    <row r="7" spans="1:23" ht="42.6" customHeight="1">
      <c r="A7" s="136">
        <v>4</v>
      </c>
      <c r="B7" s="385" t="s">
        <v>782</v>
      </c>
      <c r="C7" s="336" t="s">
        <v>783</v>
      </c>
      <c r="D7" s="320" t="s">
        <v>784</v>
      </c>
      <c r="E7" s="320" t="s">
        <v>785</v>
      </c>
      <c r="F7" s="321"/>
      <c r="G7" s="317">
        <v>2023</v>
      </c>
      <c r="H7" s="317">
        <v>1294</v>
      </c>
      <c r="I7" s="317">
        <v>3500</v>
      </c>
      <c r="J7" s="317">
        <v>1968</v>
      </c>
      <c r="K7" s="317">
        <v>103</v>
      </c>
      <c r="L7" s="317">
        <v>3</v>
      </c>
      <c r="M7" s="142">
        <v>45000</v>
      </c>
      <c r="N7" s="317" t="s">
        <v>790</v>
      </c>
      <c r="O7" s="107" t="s">
        <v>244</v>
      </c>
      <c r="P7" s="330" t="s">
        <v>832</v>
      </c>
      <c r="Q7" s="330" t="s">
        <v>832</v>
      </c>
      <c r="R7" s="138" t="s">
        <v>214</v>
      </c>
      <c r="S7" s="138" t="s">
        <v>214</v>
      </c>
      <c r="T7" s="341" t="s">
        <v>309</v>
      </c>
      <c r="U7" s="318" t="s">
        <v>309</v>
      </c>
      <c r="V7" s="315"/>
      <c r="W7" s="324"/>
    </row>
    <row r="8" spans="1:23" ht="37.9" customHeight="1">
      <c r="A8" s="122">
        <v>5</v>
      </c>
      <c r="B8" s="386" t="s">
        <v>786</v>
      </c>
      <c r="C8" s="337" t="s">
        <v>787</v>
      </c>
      <c r="D8" s="319" t="s">
        <v>788</v>
      </c>
      <c r="E8" s="319" t="s">
        <v>789</v>
      </c>
      <c r="F8" s="321"/>
      <c r="G8" s="319">
        <v>2022</v>
      </c>
      <c r="H8" s="319">
        <v>3765</v>
      </c>
      <c r="I8" s="319">
        <v>9000</v>
      </c>
      <c r="J8" s="319">
        <v>4156</v>
      </c>
      <c r="K8" s="319" t="s">
        <v>791</v>
      </c>
      <c r="L8" s="319">
        <v>2</v>
      </c>
      <c r="M8" s="142">
        <v>45000</v>
      </c>
      <c r="N8" s="319" t="s">
        <v>792</v>
      </c>
      <c r="O8" s="107" t="s">
        <v>244</v>
      </c>
      <c r="P8" s="330" t="s">
        <v>832</v>
      </c>
      <c r="Q8" s="330" t="s">
        <v>832</v>
      </c>
      <c r="R8" s="138" t="s">
        <v>214</v>
      </c>
      <c r="S8" s="138" t="s">
        <v>214</v>
      </c>
      <c r="T8" s="342" t="s">
        <v>309</v>
      </c>
      <c r="U8" s="319" t="s">
        <v>309</v>
      </c>
      <c r="V8" s="315"/>
      <c r="W8" s="324"/>
    </row>
    <row r="9" spans="1:23" ht="49.9" customHeight="1">
      <c r="A9" s="136">
        <v>6</v>
      </c>
      <c r="B9" s="387" t="s">
        <v>777</v>
      </c>
      <c r="C9" s="336" t="s">
        <v>229</v>
      </c>
      <c r="D9" s="320" t="s">
        <v>778</v>
      </c>
      <c r="E9" s="140" t="s">
        <v>231</v>
      </c>
      <c r="F9" s="321"/>
      <c r="G9" s="317">
        <v>2013</v>
      </c>
      <c r="H9" s="317"/>
      <c r="I9" s="317" t="s">
        <v>779</v>
      </c>
      <c r="J9" s="320">
        <v>2998</v>
      </c>
      <c r="K9" s="317">
        <v>125</v>
      </c>
      <c r="L9" s="317">
        <v>5</v>
      </c>
      <c r="M9" s="322"/>
      <c r="N9" s="317" t="s">
        <v>780</v>
      </c>
      <c r="O9" s="107" t="s">
        <v>244</v>
      </c>
      <c r="P9" s="330" t="s">
        <v>832</v>
      </c>
      <c r="Q9" s="330" t="s">
        <v>832</v>
      </c>
      <c r="R9" s="138" t="s">
        <v>214</v>
      </c>
      <c r="S9" s="138" t="s">
        <v>214</v>
      </c>
      <c r="T9" s="341" t="s">
        <v>781</v>
      </c>
      <c r="U9" s="318" t="s">
        <v>781</v>
      </c>
      <c r="V9" s="316"/>
      <c r="W9" s="324"/>
    </row>
    <row r="10" spans="1:23" ht="42.6" customHeight="1">
      <c r="A10" s="136">
        <v>7</v>
      </c>
      <c r="B10" s="334" t="s">
        <v>228</v>
      </c>
      <c r="C10" s="141" t="s">
        <v>229</v>
      </c>
      <c r="D10" s="140" t="s">
        <v>230</v>
      </c>
      <c r="E10" s="140" t="s">
        <v>231</v>
      </c>
      <c r="F10" s="314"/>
      <c r="G10" s="139" t="s">
        <v>232</v>
      </c>
      <c r="H10" s="107"/>
      <c r="I10" s="107" t="s">
        <v>233</v>
      </c>
      <c r="J10" s="107" t="s">
        <v>234</v>
      </c>
      <c r="K10" s="107"/>
      <c r="L10" s="107" t="s">
        <v>235</v>
      </c>
      <c r="M10" s="107"/>
      <c r="N10" s="107" t="s">
        <v>236</v>
      </c>
      <c r="O10" s="107" t="s">
        <v>244</v>
      </c>
      <c r="P10" s="330" t="s">
        <v>832</v>
      </c>
      <c r="Q10" s="330" t="s">
        <v>832</v>
      </c>
      <c r="R10" s="138" t="s">
        <v>214</v>
      </c>
      <c r="S10" s="138" t="s">
        <v>214</v>
      </c>
      <c r="T10" s="121" t="s">
        <v>237</v>
      </c>
      <c r="U10" s="138" t="s">
        <v>238</v>
      </c>
      <c r="V10" s="104"/>
    </row>
    <row r="11" spans="1:23" ht="44.45" customHeight="1">
      <c r="A11" s="122">
        <v>8</v>
      </c>
      <c r="B11" s="334" t="s">
        <v>239</v>
      </c>
      <c r="C11" s="141" t="s">
        <v>240</v>
      </c>
      <c r="D11" s="140" t="s">
        <v>241</v>
      </c>
      <c r="E11" s="140" t="s">
        <v>242</v>
      </c>
      <c r="F11" s="314"/>
      <c r="G11" s="139">
        <v>2014</v>
      </c>
      <c r="H11" s="107"/>
      <c r="I11" s="107" t="s">
        <v>243</v>
      </c>
      <c r="J11" s="107" t="s">
        <v>244</v>
      </c>
      <c r="K11" s="107" t="s">
        <v>115</v>
      </c>
      <c r="L11" s="107">
        <v>0</v>
      </c>
      <c r="M11" s="107"/>
      <c r="N11" s="107" t="s">
        <v>245</v>
      </c>
      <c r="O11" s="107" t="s">
        <v>244</v>
      </c>
      <c r="P11" s="330" t="s">
        <v>832</v>
      </c>
      <c r="Q11" s="138" t="s">
        <v>214</v>
      </c>
      <c r="R11" s="138" t="s">
        <v>214</v>
      </c>
      <c r="S11" s="138" t="s">
        <v>214</v>
      </c>
      <c r="T11" s="340" t="s">
        <v>215</v>
      </c>
      <c r="U11" s="138" t="s">
        <v>246</v>
      </c>
      <c r="V11" s="104"/>
    </row>
    <row r="12" spans="1:23" ht="51.6" customHeight="1">
      <c r="A12" s="136">
        <v>9</v>
      </c>
      <c r="B12" s="334" t="s">
        <v>239</v>
      </c>
      <c r="C12" s="141" t="s">
        <v>247</v>
      </c>
      <c r="D12" s="140" t="s">
        <v>248</v>
      </c>
      <c r="E12" s="140" t="s">
        <v>249</v>
      </c>
      <c r="F12" s="314"/>
      <c r="G12" s="139" t="s">
        <v>250</v>
      </c>
      <c r="H12" s="107"/>
      <c r="I12" s="107"/>
      <c r="J12" s="107" t="s">
        <v>251</v>
      </c>
      <c r="K12" s="107" t="s">
        <v>252</v>
      </c>
      <c r="L12" s="107" t="s">
        <v>86</v>
      </c>
      <c r="M12" s="107"/>
      <c r="N12" s="107" t="s">
        <v>253</v>
      </c>
      <c r="O12" s="107" t="s">
        <v>244</v>
      </c>
      <c r="P12" s="330" t="s">
        <v>832</v>
      </c>
      <c r="Q12" s="330" t="s">
        <v>832</v>
      </c>
      <c r="R12" s="138" t="s">
        <v>214</v>
      </c>
      <c r="S12" s="138" t="s">
        <v>214</v>
      </c>
      <c r="T12" s="340" t="s">
        <v>215</v>
      </c>
      <c r="U12" s="138" t="s">
        <v>246</v>
      </c>
      <c r="V12" s="104"/>
    </row>
    <row r="13" spans="1:23" ht="31.9" customHeight="1">
      <c r="A13" s="136">
        <v>10</v>
      </c>
      <c r="B13" s="334" t="s">
        <v>254</v>
      </c>
      <c r="C13" s="141" t="s">
        <v>218</v>
      </c>
      <c r="D13" s="140" t="s">
        <v>255</v>
      </c>
      <c r="E13" s="140" t="s">
        <v>256</v>
      </c>
      <c r="F13" s="140"/>
      <c r="G13" s="139" t="s">
        <v>250</v>
      </c>
      <c r="H13" s="107"/>
      <c r="I13" s="107"/>
      <c r="J13" s="107" t="s">
        <v>257</v>
      </c>
      <c r="K13" s="107">
        <v>240</v>
      </c>
      <c r="L13" s="107" t="s">
        <v>179</v>
      </c>
      <c r="M13" s="107" t="s">
        <v>258</v>
      </c>
      <c r="N13" s="107" t="s">
        <v>259</v>
      </c>
      <c r="O13" s="107" t="s">
        <v>244</v>
      </c>
      <c r="P13" s="330" t="s">
        <v>832</v>
      </c>
      <c r="Q13" s="330" t="s">
        <v>832</v>
      </c>
      <c r="R13" s="138" t="s">
        <v>214</v>
      </c>
      <c r="S13" s="138" t="s">
        <v>214</v>
      </c>
      <c r="T13" s="340" t="s">
        <v>260</v>
      </c>
      <c r="U13" s="138" t="s">
        <v>227</v>
      </c>
      <c r="V13" s="104"/>
    </row>
    <row r="14" spans="1:23" ht="30" customHeight="1">
      <c r="A14" s="122">
        <v>11</v>
      </c>
      <c r="B14" s="334" t="s">
        <v>261</v>
      </c>
      <c r="C14" s="141" t="s">
        <v>262</v>
      </c>
      <c r="D14" s="140" t="s">
        <v>263</v>
      </c>
      <c r="E14" s="140" t="s">
        <v>264</v>
      </c>
      <c r="F14" s="140"/>
      <c r="G14" s="139" t="s">
        <v>265</v>
      </c>
      <c r="H14" s="107"/>
      <c r="I14" s="107"/>
      <c r="J14" s="107" t="s">
        <v>266</v>
      </c>
      <c r="K14" s="107">
        <v>84</v>
      </c>
      <c r="L14" s="107" t="s">
        <v>180</v>
      </c>
      <c r="M14" s="107" t="s">
        <v>267</v>
      </c>
      <c r="N14" s="107" t="s">
        <v>268</v>
      </c>
      <c r="O14" s="107" t="s">
        <v>244</v>
      </c>
      <c r="P14" s="330" t="s">
        <v>832</v>
      </c>
      <c r="Q14" s="330" t="s">
        <v>832</v>
      </c>
      <c r="R14" s="138" t="s">
        <v>214</v>
      </c>
      <c r="S14" s="138" t="s">
        <v>214</v>
      </c>
      <c r="T14" s="340" t="s">
        <v>215</v>
      </c>
      <c r="U14" s="138" t="s">
        <v>246</v>
      </c>
      <c r="V14" s="104"/>
    </row>
    <row r="15" spans="1:23" ht="30" customHeight="1">
      <c r="A15" s="136">
        <v>12</v>
      </c>
      <c r="B15" s="334" t="s">
        <v>269</v>
      </c>
      <c r="C15" s="141" t="s">
        <v>270</v>
      </c>
      <c r="D15" s="140" t="s">
        <v>271</v>
      </c>
      <c r="E15" s="140" t="s">
        <v>256</v>
      </c>
      <c r="F15" s="140"/>
      <c r="G15" s="139" t="s">
        <v>272</v>
      </c>
      <c r="H15" s="107"/>
      <c r="I15" s="107">
        <v>3500</v>
      </c>
      <c r="J15" s="107" t="s">
        <v>273</v>
      </c>
      <c r="K15" s="107">
        <v>110</v>
      </c>
      <c r="L15" s="107" t="s">
        <v>179</v>
      </c>
      <c r="M15" s="107" t="s">
        <v>274</v>
      </c>
      <c r="N15" s="107" t="s">
        <v>275</v>
      </c>
      <c r="O15" s="107" t="s">
        <v>244</v>
      </c>
      <c r="P15" s="330" t="s">
        <v>832</v>
      </c>
      <c r="Q15" s="330" t="s">
        <v>832</v>
      </c>
      <c r="R15" s="138" t="s">
        <v>214</v>
      </c>
      <c r="S15" s="138" t="s">
        <v>214</v>
      </c>
      <c r="T15" s="340" t="s">
        <v>276</v>
      </c>
      <c r="U15" s="138" t="s">
        <v>222</v>
      </c>
      <c r="V15" s="104"/>
    </row>
    <row r="16" spans="1:23" ht="52.15" customHeight="1">
      <c r="A16" s="136">
        <v>13</v>
      </c>
      <c r="B16" s="334" t="s">
        <v>277</v>
      </c>
      <c r="C16" s="141" t="s">
        <v>278</v>
      </c>
      <c r="D16" s="140" t="s">
        <v>279</v>
      </c>
      <c r="E16" s="140" t="s">
        <v>280</v>
      </c>
      <c r="F16" s="140"/>
      <c r="G16" s="139" t="s">
        <v>281</v>
      </c>
      <c r="H16" s="107"/>
      <c r="I16" s="107">
        <v>3500</v>
      </c>
      <c r="J16" s="107" t="s">
        <v>273</v>
      </c>
      <c r="K16" s="107">
        <v>110</v>
      </c>
      <c r="L16" s="107" t="s">
        <v>179</v>
      </c>
      <c r="M16" s="107" t="s">
        <v>282</v>
      </c>
      <c r="N16" s="107" t="s">
        <v>283</v>
      </c>
      <c r="O16" s="107" t="s">
        <v>244</v>
      </c>
      <c r="P16" s="330" t="s">
        <v>832</v>
      </c>
      <c r="Q16" s="330" t="s">
        <v>832</v>
      </c>
      <c r="R16" s="138" t="s">
        <v>214</v>
      </c>
      <c r="S16" s="138" t="s">
        <v>214</v>
      </c>
      <c r="T16" s="340" t="s">
        <v>284</v>
      </c>
      <c r="U16" s="138" t="s">
        <v>284</v>
      </c>
      <c r="V16" s="104"/>
    </row>
    <row r="17" spans="1:22" ht="30" customHeight="1">
      <c r="A17" s="122">
        <v>14</v>
      </c>
      <c r="B17" s="334" t="s">
        <v>285</v>
      </c>
      <c r="C17" s="141" t="s">
        <v>286</v>
      </c>
      <c r="D17" s="140" t="s">
        <v>287</v>
      </c>
      <c r="E17" s="140" t="s">
        <v>168</v>
      </c>
      <c r="F17" s="140"/>
      <c r="G17" s="139" t="s">
        <v>288</v>
      </c>
      <c r="H17" s="107"/>
      <c r="I17" s="107"/>
      <c r="J17" s="107" t="s">
        <v>289</v>
      </c>
      <c r="K17" s="107"/>
      <c r="L17" s="107" t="s">
        <v>92</v>
      </c>
      <c r="M17" s="107"/>
      <c r="N17" s="107" t="s">
        <v>290</v>
      </c>
      <c r="O17" s="107" t="s">
        <v>244</v>
      </c>
      <c r="P17" s="330" t="s">
        <v>832</v>
      </c>
      <c r="Q17" s="330" t="s">
        <v>832</v>
      </c>
      <c r="R17" s="123" t="s">
        <v>214</v>
      </c>
      <c r="S17" s="138" t="s">
        <v>214</v>
      </c>
      <c r="T17" s="340" t="s">
        <v>221</v>
      </c>
      <c r="U17" s="138" t="s">
        <v>291</v>
      </c>
      <c r="V17" s="104"/>
    </row>
    <row r="18" spans="1:22" ht="36" customHeight="1">
      <c r="A18" s="136">
        <v>15</v>
      </c>
      <c r="B18" s="334" t="s">
        <v>292</v>
      </c>
      <c r="C18" s="141" t="s">
        <v>293</v>
      </c>
      <c r="D18" s="140" t="s">
        <v>294</v>
      </c>
      <c r="E18" s="140" t="s">
        <v>295</v>
      </c>
      <c r="F18" s="140"/>
      <c r="G18" s="139" t="s">
        <v>296</v>
      </c>
      <c r="H18" s="107"/>
      <c r="I18" s="107" t="s">
        <v>297</v>
      </c>
      <c r="J18" s="107" t="s">
        <v>298</v>
      </c>
      <c r="K18" s="107">
        <v>210</v>
      </c>
      <c r="L18" s="107" t="s">
        <v>179</v>
      </c>
      <c r="M18" s="107" t="s">
        <v>299</v>
      </c>
      <c r="N18" s="107" t="s">
        <v>300</v>
      </c>
      <c r="O18" s="147"/>
      <c r="P18" s="330" t="s">
        <v>832</v>
      </c>
      <c r="Q18" s="330" t="s">
        <v>832</v>
      </c>
      <c r="R18" s="330" t="s">
        <v>850</v>
      </c>
      <c r="S18" s="390">
        <v>750000</v>
      </c>
      <c r="T18" s="340" t="s">
        <v>301</v>
      </c>
      <c r="U18" s="138" t="s">
        <v>227</v>
      </c>
      <c r="V18" s="104"/>
    </row>
    <row r="19" spans="1:22" ht="33.6" customHeight="1">
      <c r="A19" s="136">
        <v>16</v>
      </c>
      <c r="B19" s="334" t="s">
        <v>302</v>
      </c>
      <c r="C19" s="141" t="s">
        <v>303</v>
      </c>
      <c r="D19" s="140" t="s">
        <v>304</v>
      </c>
      <c r="E19" s="140" t="s">
        <v>305</v>
      </c>
      <c r="F19" s="140"/>
      <c r="G19" s="139" t="s">
        <v>272</v>
      </c>
      <c r="H19" s="107"/>
      <c r="I19" s="107"/>
      <c r="J19" s="107" t="s">
        <v>306</v>
      </c>
      <c r="K19" s="107"/>
      <c r="L19" s="107" t="s">
        <v>114</v>
      </c>
      <c r="M19" s="107" t="s">
        <v>307</v>
      </c>
      <c r="N19" s="107" t="s">
        <v>308</v>
      </c>
      <c r="O19" s="72">
        <v>161302</v>
      </c>
      <c r="P19" s="330" t="s">
        <v>832</v>
      </c>
      <c r="Q19" s="330" t="s">
        <v>832</v>
      </c>
      <c r="R19" s="330" t="s">
        <v>850</v>
      </c>
      <c r="S19" s="390">
        <v>36400</v>
      </c>
      <c r="T19" s="340" t="s">
        <v>215</v>
      </c>
      <c r="U19" s="138" t="s">
        <v>309</v>
      </c>
      <c r="V19" s="312"/>
    </row>
    <row r="20" spans="1:22" ht="30" customHeight="1">
      <c r="A20" s="122">
        <v>17</v>
      </c>
      <c r="B20" s="334" t="s">
        <v>310</v>
      </c>
      <c r="C20" s="141" t="s">
        <v>165</v>
      </c>
      <c r="D20" s="140" t="s">
        <v>311</v>
      </c>
      <c r="E20" s="140" t="s">
        <v>312</v>
      </c>
      <c r="F20" s="140"/>
      <c r="G20" s="139" t="s">
        <v>313</v>
      </c>
      <c r="H20" s="107"/>
      <c r="I20" s="107" t="s">
        <v>314</v>
      </c>
      <c r="J20" s="107" t="s">
        <v>315</v>
      </c>
      <c r="K20" s="107"/>
      <c r="L20" s="107" t="s">
        <v>92</v>
      </c>
      <c r="M20" s="107" t="s">
        <v>316</v>
      </c>
      <c r="N20" s="107" t="s">
        <v>317</v>
      </c>
      <c r="O20" s="107" t="s">
        <v>244</v>
      </c>
      <c r="P20" s="330" t="s">
        <v>832</v>
      </c>
      <c r="Q20" s="330" t="s">
        <v>832</v>
      </c>
      <c r="R20" s="123" t="s">
        <v>214</v>
      </c>
      <c r="S20" s="138" t="s">
        <v>214</v>
      </c>
      <c r="T20" s="340" t="s">
        <v>319</v>
      </c>
      <c r="U20" s="138" t="s">
        <v>318</v>
      </c>
      <c r="V20" s="312"/>
    </row>
    <row r="21" spans="1:22" ht="30" customHeight="1">
      <c r="A21" s="136">
        <v>18</v>
      </c>
      <c r="B21" s="334" t="s">
        <v>320</v>
      </c>
      <c r="C21" s="141" t="s">
        <v>165</v>
      </c>
      <c r="D21" s="140" t="s">
        <v>321</v>
      </c>
      <c r="E21" s="140" t="s">
        <v>322</v>
      </c>
      <c r="F21" s="140"/>
      <c r="G21" s="139">
        <v>2010</v>
      </c>
      <c r="H21" s="107">
        <v>26000</v>
      </c>
      <c r="I21" s="107">
        <v>10300</v>
      </c>
      <c r="J21" s="107">
        <v>10518</v>
      </c>
      <c r="K21" s="107">
        <v>235</v>
      </c>
      <c r="L21" s="107">
        <v>5</v>
      </c>
      <c r="M21" s="142">
        <v>40519</v>
      </c>
      <c r="N21" s="107" t="s">
        <v>323</v>
      </c>
      <c r="O21" s="107" t="s">
        <v>244</v>
      </c>
      <c r="P21" s="330" t="s">
        <v>832</v>
      </c>
      <c r="Q21" s="330" t="s">
        <v>832</v>
      </c>
      <c r="R21" s="123" t="s">
        <v>214</v>
      </c>
      <c r="S21" s="138" t="s">
        <v>214</v>
      </c>
      <c r="T21" s="340" t="s">
        <v>319</v>
      </c>
      <c r="U21" s="138" t="s">
        <v>318</v>
      </c>
      <c r="V21" s="312"/>
    </row>
    <row r="22" spans="1:22" ht="40.9" customHeight="1">
      <c r="A22" s="136">
        <v>19</v>
      </c>
      <c r="B22" s="334" t="s">
        <v>239</v>
      </c>
      <c r="C22" s="141" t="s">
        <v>324</v>
      </c>
      <c r="D22" s="140"/>
      <c r="E22" s="140" t="s">
        <v>325</v>
      </c>
      <c r="F22" s="140"/>
      <c r="G22" s="139" t="s">
        <v>326</v>
      </c>
      <c r="H22" s="107"/>
      <c r="I22" s="107"/>
      <c r="J22" s="107" t="s">
        <v>244</v>
      </c>
      <c r="K22" s="107" t="s">
        <v>244</v>
      </c>
      <c r="L22" s="107" t="s">
        <v>89</v>
      </c>
      <c r="M22" s="107"/>
      <c r="N22" s="107" t="s">
        <v>327</v>
      </c>
      <c r="O22" s="107" t="s">
        <v>244</v>
      </c>
      <c r="P22" s="330" t="s">
        <v>832</v>
      </c>
      <c r="Q22" s="138" t="s">
        <v>214</v>
      </c>
      <c r="R22" s="138" t="s">
        <v>214</v>
      </c>
      <c r="S22" s="138" t="s">
        <v>214</v>
      </c>
      <c r="T22" s="340" t="s">
        <v>246</v>
      </c>
      <c r="U22" s="138" t="s">
        <v>246</v>
      </c>
      <c r="V22" s="104"/>
    </row>
    <row r="23" spans="1:22" ht="30" customHeight="1">
      <c r="A23" s="122">
        <v>20</v>
      </c>
      <c r="B23" s="334" t="s">
        <v>328</v>
      </c>
      <c r="C23" s="141" t="s">
        <v>167</v>
      </c>
      <c r="D23" s="140" t="s">
        <v>728</v>
      </c>
      <c r="E23" s="140" t="s">
        <v>312</v>
      </c>
      <c r="F23" s="140"/>
      <c r="G23" s="139" t="s">
        <v>329</v>
      </c>
      <c r="H23" s="107">
        <v>1392</v>
      </c>
      <c r="I23" s="107">
        <v>3280</v>
      </c>
      <c r="J23" s="107" t="s">
        <v>330</v>
      </c>
      <c r="K23" s="107">
        <v>66</v>
      </c>
      <c r="L23" s="107" t="s">
        <v>85</v>
      </c>
      <c r="M23" s="107" t="s">
        <v>799</v>
      </c>
      <c r="N23" s="107" t="s">
        <v>331</v>
      </c>
      <c r="O23" s="107" t="s">
        <v>244</v>
      </c>
      <c r="P23" s="330" t="s">
        <v>832</v>
      </c>
      <c r="Q23" s="330" t="s">
        <v>832</v>
      </c>
      <c r="R23" s="138" t="s">
        <v>214</v>
      </c>
      <c r="S23" s="138" t="s">
        <v>214</v>
      </c>
      <c r="T23" s="340" t="s">
        <v>319</v>
      </c>
      <c r="U23" s="138" t="s">
        <v>246</v>
      </c>
      <c r="V23" s="104"/>
    </row>
    <row r="24" spans="1:22" ht="30" customHeight="1">
      <c r="A24" s="136">
        <v>21</v>
      </c>
      <c r="B24" s="334" t="s">
        <v>332</v>
      </c>
      <c r="C24" s="143" t="s">
        <v>303</v>
      </c>
      <c r="D24" s="124" t="s">
        <v>333</v>
      </c>
      <c r="E24" s="124" t="s">
        <v>305</v>
      </c>
      <c r="F24" s="124"/>
      <c r="G24" s="144" t="s">
        <v>232</v>
      </c>
      <c r="H24" s="72"/>
      <c r="I24" s="72"/>
      <c r="J24" s="72" t="s">
        <v>334</v>
      </c>
      <c r="K24" s="72">
        <v>110</v>
      </c>
      <c r="L24" s="72" t="s">
        <v>114</v>
      </c>
      <c r="M24" s="145">
        <v>37606</v>
      </c>
      <c r="N24" s="72" t="s">
        <v>335</v>
      </c>
      <c r="O24" s="107" t="s">
        <v>244</v>
      </c>
      <c r="P24" s="330" t="s">
        <v>832</v>
      </c>
      <c r="Q24" s="330" t="s">
        <v>832</v>
      </c>
      <c r="R24" s="123" t="s">
        <v>214</v>
      </c>
      <c r="S24" s="138" t="s">
        <v>214</v>
      </c>
      <c r="T24" s="121" t="s">
        <v>227</v>
      </c>
      <c r="U24" s="138" t="s">
        <v>246</v>
      </c>
      <c r="V24" s="104"/>
    </row>
    <row r="25" spans="1:22" ht="48.6" customHeight="1">
      <c r="A25" s="136">
        <v>22</v>
      </c>
      <c r="B25" s="334" t="s">
        <v>336</v>
      </c>
      <c r="C25" s="323" t="s">
        <v>337</v>
      </c>
      <c r="D25" s="124" t="s">
        <v>338</v>
      </c>
      <c r="E25" s="124" t="s">
        <v>339</v>
      </c>
      <c r="F25" s="124"/>
      <c r="G25" s="144" t="s">
        <v>340</v>
      </c>
      <c r="H25" s="72" t="s">
        <v>341</v>
      </c>
      <c r="I25" s="72" t="s">
        <v>342</v>
      </c>
      <c r="J25" s="107" t="s">
        <v>244</v>
      </c>
      <c r="K25" s="72" t="s">
        <v>115</v>
      </c>
      <c r="L25" s="72" t="s">
        <v>89</v>
      </c>
      <c r="M25" s="72"/>
      <c r="N25" s="72" t="s">
        <v>343</v>
      </c>
      <c r="O25" s="107" t="s">
        <v>244</v>
      </c>
      <c r="P25" s="330" t="s">
        <v>832</v>
      </c>
      <c r="Q25" s="122" t="s">
        <v>214</v>
      </c>
      <c r="R25" s="123" t="s">
        <v>214</v>
      </c>
      <c r="S25" s="138" t="s">
        <v>214</v>
      </c>
      <c r="T25" s="121" t="s">
        <v>215</v>
      </c>
      <c r="U25" s="27" t="s">
        <v>309</v>
      </c>
      <c r="V25" s="104"/>
    </row>
    <row r="26" spans="1:22" ht="30" customHeight="1">
      <c r="A26" s="122">
        <v>23</v>
      </c>
      <c r="B26" s="334" t="s">
        <v>344</v>
      </c>
      <c r="C26" s="146" t="s">
        <v>345</v>
      </c>
      <c r="D26" s="124" t="s">
        <v>346</v>
      </c>
      <c r="E26" s="124" t="s">
        <v>347</v>
      </c>
      <c r="F26" s="124"/>
      <c r="G26" s="144" t="s">
        <v>340</v>
      </c>
      <c r="H26" s="72">
        <v>2110</v>
      </c>
      <c r="I26" s="72">
        <v>2700</v>
      </c>
      <c r="J26" s="107" t="s">
        <v>244</v>
      </c>
      <c r="K26" s="72" t="s">
        <v>115</v>
      </c>
      <c r="L26" s="72" t="s">
        <v>89</v>
      </c>
      <c r="M26" s="145">
        <v>44428</v>
      </c>
      <c r="N26" s="72" t="s">
        <v>348</v>
      </c>
      <c r="O26" s="107" t="s">
        <v>244</v>
      </c>
      <c r="P26" s="330" t="s">
        <v>832</v>
      </c>
      <c r="Q26" s="122" t="s">
        <v>214</v>
      </c>
      <c r="R26" s="123" t="s">
        <v>214</v>
      </c>
      <c r="S26" s="138" t="s">
        <v>214</v>
      </c>
      <c r="T26" s="121" t="s">
        <v>215</v>
      </c>
      <c r="U26" s="27" t="s">
        <v>309</v>
      </c>
      <c r="V26" s="104"/>
    </row>
    <row r="27" spans="1:22" ht="30" customHeight="1">
      <c r="A27" s="136">
        <v>24</v>
      </c>
      <c r="B27" s="334" t="s">
        <v>349</v>
      </c>
      <c r="C27" s="141" t="s">
        <v>350</v>
      </c>
      <c r="D27" s="140" t="s">
        <v>351</v>
      </c>
      <c r="E27" s="140" t="s">
        <v>352</v>
      </c>
      <c r="F27" s="140"/>
      <c r="G27" s="139">
        <v>1991</v>
      </c>
      <c r="H27" s="107">
        <v>6920</v>
      </c>
      <c r="I27" s="107">
        <v>16700</v>
      </c>
      <c r="J27" s="107">
        <v>8480</v>
      </c>
      <c r="K27" s="107">
        <v>155</v>
      </c>
      <c r="L27" s="107">
        <v>2</v>
      </c>
      <c r="M27" s="107" t="s">
        <v>353</v>
      </c>
      <c r="N27" s="107" t="s">
        <v>354</v>
      </c>
      <c r="O27" s="107" t="s">
        <v>244</v>
      </c>
      <c r="P27" s="330" t="s">
        <v>832</v>
      </c>
      <c r="Q27" s="330" t="s">
        <v>832</v>
      </c>
      <c r="R27" s="138" t="s">
        <v>214</v>
      </c>
      <c r="S27" s="138" t="s">
        <v>214</v>
      </c>
      <c r="T27" s="340" t="s">
        <v>318</v>
      </c>
      <c r="U27" s="138" t="s">
        <v>246</v>
      </c>
      <c r="V27" s="104"/>
    </row>
    <row r="28" spans="1:22" ht="30" customHeight="1">
      <c r="A28" s="136">
        <v>25</v>
      </c>
      <c r="B28" s="334" t="s">
        <v>355</v>
      </c>
      <c r="C28" s="143" t="s">
        <v>356</v>
      </c>
      <c r="D28" s="124" t="s">
        <v>357</v>
      </c>
      <c r="E28" s="124" t="s">
        <v>358</v>
      </c>
      <c r="F28" s="124"/>
      <c r="G28" s="144">
        <v>2014</v>
      </c>
      <c r="H28" s="72">
        <v>6000</v>
      </c>
      <c r="I28" s="72">
        <v>8000</v>
      </c>
      <c r="J28" s="107" t="s">
        <v>244</v>
      </c>
      <c r="K28" s="72" t="s">
        <v>115</v>
      </c>
      <c r="L28" s="72">
        <v>0</v>
      </c>
      <c r="M28" s="72" t="s">
        <v>359</v>
      </c>
      <c r="N28" s="72" t="s">
        <v>360</v>
      </c>
      <c r="O28" s="107" t="s">
        <v>244</v>
      </c>
      <c r="P28" s="330" t="s">
        <v>832</v>
      </c>
      <c r="Q28" s="138" t="s">
        <v>214</v>
      </c>
      <c r="R28" s="138" t="s">
        <v>214</v>
      </c>
      <c r="S28" s="138" t="s">
        <v>214</v>
      </c>
      <c r="T28" s="121" t="s">
        <v>215</v>
      </c>
      <c r="U28" s="138" t="s">
        <v>246</v>
      </c>
      <c r="V28" s="104"/>
    </row>
    <row r="29" spans="1:22" ht="30" customHeight="1">
      <c r="A29" s="122">
        <v>26</v>
      </c>
      <c r="B29" s="334" t="s">
        <v>361</v>
      </c>
      <c r="C29" s="141" t="s">
        <v>293</v>
      </c>
      <c r="D29" s="140" t="s">
        <v>362</v>
      </c>
      <c r="E29" s="140" t="s">
        <v>352</v>
      </c>
      <c r="F29" s="140"/>
      <c r="G29" s="139">
        <v>1992</v>
      </c>
      <c r="H29" s="107">
        <v>4760</v>
      </c>
      <c r="I29" s="107">
        <v>14000</v>
      </c>
      <c r="J29" s="107">
        <v>5480</v>
      </c>
      <c r="K29" s="107">
        <v>152</v>
      </c>
      <c r="L29" s="107">
        <v>2</v>
      </c>
      <c r="M29" s="107" t="s">
        <v>363</v>
      </c>
      <c r="N29" s="107" t="s">
        <v>364</v>
      </c>
      <c r="O29" s="107" t="s">
        <v>244</v>
      </c>
      <c r="P29" s="330" t="s">
        <v>832</v>
      </c>
      <c r="Q29" s="330" t="s">
        <v>832</v>
      </c>
      <c r="R29" s="138" t="s">
        <v>214</v>
      </c>
      <c r="S29" s="138" t="s">
        <v>214</v>
      </c>
      <c r="T29" s="340" t="s">
        <v>246</v>
      </c>
      <c r="U29" s="138" t="s">
        <v>246</v>
      </c>
      <c r="V29" s="104"/>
    </row>
    <row r="30" spans="1:22" ht="30" customHeight="1">
      <c r="A30" s="136">
        <v>27</v>
      </c>
      <c r="B30" s="334" t="s">
        <v>365</v>
      </c>
      <c r="C30" s="141" t="s">
        <v>293</v>
      </c>
      <c r="D30" s="140" t="s">
        <v>366</v>
      </c>
      <c r="E30" s="140" t="s">
        <v>367</v>
      </c>
      <c r="F30" s="140"/>
      <c r="G30" s="139">
        <v>1997</v>
      </c>
      <c r="H30" s="107"/>
      <c r="I30" s="107">
        <v>11000</v>
      </c>
      <c r="J30" s="107">
        <v>5480</v>
      </c>
      <c r="K30" s="107">
        <v>52</v>
      </c>
      <c r="L30" s="107">
        <v>2</v>
      </c>
      <c r="M30" s="107" t="s">
        <v>368</v>
      </c>
      <c r="N30" s="107" t="s">
        <v>369</v>
      </c>
      <c r="O30" s="107" t="s">
        <v>244</v>
      </c>
      <c r="P30" s="330" t="s">
        <v>832</v>
      </c>
      <c r="Q30" s="330" t="s">
        <v>832</v>
      </c>
      <c r="R30" s="138" t="s">
        <v>214</v>
      </c>
      <c r="S30" s="138" t="s">
        <v>214</v>
      </c>
      <c r="T30" s="340" t="s">
        <v>246</v>
      </c>
      <c r="U30" s="138" t="s">
        <v>246</v>
      </c>
      <c r="V30" s="104"/>
    </row>
    <row r="31" spans="1:22" ht="51" customHeight="1">
      <c r="A31" s="136">
        <v>28</v>
      </c>
      <c r="B31" s="334" t="s">
        <v>370</v>
      </c>
      <c r="C31" s="141" t="s">
        <v>371</v>
      </c>
      <c r="D31" s="140" t="s">
        <v>372</v>
      </c>
      <c r="E31" s="124" t="s">
        <v>373</v>
      </c>
      <c r="F31" s="124"/>
      <c r="G31" s="139" t="s">
        <v>272</v>
      </c>
      <c r="H31" s="107"/>
      <c r="I31" s="107" t="s">
        <v>374</v>
      </c>
      <c r="J31" s="107" t="s">
        <v>375</v>
      </c>
      <c r="K31" s="107">
        <v>60</v>
      </c>
      <c r="L31" s="107" t="s">
        <v>86</v>
      </c>
      <c r="M31" s="107" t="s">
        <v>376</v>
      </c>
      <c r="N31" s="107" t="s">
        <v>377</v>
      </c>
      <c r="O31" s="107" t="s">
        <v>244</v>
      </c>
      <c r="P31" s="330" t="s">
        <v>832</v>
      </c>
      <c r="Q31" s="330" t="s">
        <v>832</v>
      </c>
      <c r="R31" s="138" t="s">
        <v>214</v>
      </c>
      <c r="S31" s="138" t="s">
        <v>214</v>
      </c>
      <c r="T31" s="340" t="s">
        <v>378</v>
      </c>
      <c r="U31" s="138" t="s">
        <v>246</v>
      </c>
      <c r="V31" s="104"/>
    </row>
    <row r="32" spans="1:22" ht="41.45" customHeight="1">
      <c r="A32" s="122">
        <v>29</v>
      </c>
      <c r="B32" s="334" t="s">
        <v>379</v>
      </c>
      <c r="C32" s="141" t="s">
        <v>380</v>
      </c>
      <c r="D32" s="140" t="s">
        <v>381</v>
      </c>
      <c r="E32" s="124" t="s">
        <v>373</v>
      </c>
      <c r="F32" s="124"/>
      <c r="G32" s="139">
        <v>2003</v>
      </c>
      <c r="H32" s="107"/>
      <c r="I32" s="107">
        <v>5700</v>
      </c>
      <c r="J32" s="107">
        <v>3865</v>
      </c>
      <c r="K32" s="107">
        <v>48.5</v>
      </c>
      <c r="L32" s="107">
        <v>1</v>
      </c>
      <c r="M32" s="107" t="s">
        <v>382</v>
      </c>
      <c r="N32" s="107" t="s">
        <v>383</v>
      </c>
      <c r="O32" s="107" t="s">
        <v>244</v>
      </c>
      <c r="P32" s="330" t="s">
        <v>832</v>
      </c>
      <c r="Q32" s="330" t="s">
        <v>832</v>
      </c>
      <c r="R32" s="138" t="s">
        <v>214</v>
      </c>
      <c r="S32" s="138" t="s">
        <v>214</v>
      </c>
      <c r="T32" s="340" t="s">
        <v>246</v>
      </c>
      <c r="U32" s="138" t="s">
        <v>246</v>
      </c>
      <c r="V32" s="104"/>
    </row>
    <row r="33" spans="1:23" ht="42.6" customHeight="1">
      <c r="A33" s="136">
        <v>30</v>
      </c>
      <c r="B33" s="334" t="s">
        <v>384</v>
      </c>
      <c r="C33" s="141" t="s">
        <v>380</v>
      </c>
      <c r="D33" s="140" t="s">
        <v>385</v>
      </c>
      <c r="E33" s="124" t="s">
        <v>373</v>
      </c>
      <c r="F33" s="124"/>
      <c r="G33" s="139">
        <v>1987</v>
      </c>
      <c r="H33" s="107"/>
      <c r="I33" s="107">
        <v>2886</v>
      </c>
      <c r="J33" s="107">
        <v>2502</v>
      </c>
      <c r="K33" s="107"/>
      <c r="L33" s="107">
        <v>1</v>
      </c>
      <c r="M33" s="107" t="s">
        <v>386</v>
      </c>
      <c r="N33" s="107" t="s">
        <v>387</v>
      </c>
      <c r="O33" s="107" t="s">
        <v>244</v>
      </c>
      <c r="P33" s="330" t="s">
        <v>832</v>
      </c>
      <c r="Q33" s="330" t="s">
        <v>832</v>
      </c>
      <c r="R33" s="138" t="s">
        <v>214</v>
      </c>
      <c r="S33" s="138" t="s">
        <v>214</v>
      </c>
      <c r="T33" s="340" t="s">
        <v>246</v>
      </c>
      <c r="U33" s="138" t="s">
        <v>246</v>
      </c>
      <c r="V33" s="104"/>
    </row>
    <row r="34" spans="1:23" ht="36" customHeight="1">
      <c r="A34" s="136">
        <v>31</v>
      </c>
      <c r="B34" s="334" t="s">
        <v>388</v>
      </c>
      <c r="C34" s="141" t="s">
        <v>389</v>
      </c>
      <c r="D34" s="140" t="s">
        <v>390</v>
      </c>
      <c r="E34" s="140" t="s">
        <v>391</v>
      </c>
      <c r="F34" s="140"/>
      <c r="G34" s="139">
        <v>1987</v>
      </c>
      <c r="H34" s="107">
        <v>4000</v>
      </c>
      <c r="I34" s="107">
        <v>5650</v>
      </c>
      <c r="J34" s="107" t="s">
        <v>244</v>
      </c>
      <c r="K34" s="107" t="s">
        <v>244</v>
      </c>
      <c r="L34" s="107">
        <v>0</v>
      </c>
      <c r="M34" s="107"/>
      <c r="N34" s="107" t="s">
        <v>392</v>
      </c>
      <c r="O34" s="107" t="s">
        <v>244</v>
      </c>
      <c r="P34" s="330" t="s">
        <v>832</v>
      </c>
      <c r="Q34" s="138" t="s">
        <v>214</v>
      </c>
      <c r="R34" s="138" t="s">
        <v>214</v>
      </c>
      <c r="S34" s="138" t="s">
        <v>214</v>
      </c>
      <c r="T34" s="340" t="s">
        <v>246</v>
      </c>
      <c r="U34" s="138" t="s">
        <v>246</v>
      </c>
      <c r="V34" s="104"/>
    </row>
    <row r="35" spans="1:23" ht="52.15" customHeight="1">
      <c r="A35" s="122">
        <v>32</v>
      </c>
      <c r="B35" s="334" t="s">
        <v>393</v>
      </c>
      <c r="C35" s="141" t="s">
        <v>389</v>
      </c>
      <c r="D35" s="140" t="s">
        <v>394</v>
      </c>
      <c r="E35" s="140" t="s">
        <v>800</v>
      </c>
      <c r="F35" s="140"/>
      <c r="G35" s="139">
        <v>1984</v>
      </c>
      <c r="H35" s="107">
        <v>4000</v>
      </c>
      <c r="I35" s="107"/>
      <c r="J35" s="107" t="s">
        <v>244</v>
      </c>
      <c r="K35" s="107" t="s">
        <v>244</v>
      </c>
      <c r="L35" s="107">
        <v>0</v>
      </c>
      <c r="M35" s="107" t="s">
        <v>395</v>
      </c>
      <c r="N35" s="107" t="s">
        <v>396</v>
      </c>
      <c r="O35" s="107" t="s">
        <v>244</v>
      </c>
      <c r="P35" s="330" t="s">
        <v>832</v>
      </c>
      <c r="Q35" s="138" t="s">
        <v>214</v>
      </c>
      <c r="R35" s="138" t="s">
        <v>214</v>
      </c>
      <c r="S35" s="138" t="s">
        <v>214</v>
      </c>
      <c r="T35" s="340" t="s">
        <v>246</v>
      </c>
      <c r="U35" s="138" t="s">
        <v>246</v>
      </c>
      <c r="V35" s="104"/>
    </row>
    <row r="36" spans="1:23" ht="54.6" customHeight="1">
      <c r="A36" s="136">
        <v>33</v>
      </c>
      <c r="B36" s="334" t="s">
        <v>397</v>
      </c>
      <c r="C36" s="141" t="s">
        <v>398</v>
      </c>
      <c r="D36" s="140" t="s">
        <v>399</v>
      </c>
      <c r="E36" s="140" t="s">
        <v>400</v>
      </c>
      <c r="F36" s="140"/>
      <c r="G36" s="139">
        <v>1989</v>
      </c>
      <c r="H36" s="107">
        <v>8000</v>
      </c>
      <c r="I36" s="107"/>
      <c r="J36" s="107" t="s">
        <v>244</v>
      </c>
      <c r="K36" s="107" t="s">
        <v>244</v>
      </c>
      <c r="L36" s="107">
        <v>0</v>
      </c>
      <c r="M36" s="107" t="s">
        <v>401</v>
      </c>
      <c r="N36" s="107" t="s">
        <v>402</v>
      </c>
      <c r="O36" s="107" t="s">
        <v>244</v>
      </c>
      <c r="P36" s="330" t="s">
        <v>832</v>
      </c>
      <c r="Q36" s="138" t="s">
        <v>214</v>
      </c>
      <c r="R36" s="138" t="s">
        <v>214</v>
      </c>
      <c r="S36" s="138" t="s">
        <v>214</v>
      </c>
      <c r="T36" s="340" t="s">
        <v>246</v>
      </c>
      <c r="U36" s="138" t="s">
        <v>246</v>
      </c>
      <c r="V36" s="104"/>
    </row>
    <row r="37" spans="1:23" ht="49.9" customHeight="1">
      <c r="A37" s="136">
        <v>34</v>
      </c>
      <c r="B37" s="334" t="s">
        <v>403</v>
      </c>
      <c r="C37" s="325" t="s">
        <v>404</v>
      </c>
      <c r="D37" s="138" t="s">
        <v>405</v>
      </c>
      <c r="E37" s="138" t="s">
        <v>406</v>
      </c>
      <c r="F37" s="138"/>
      <c r="G37" s="107">
        <v>1997</v>
      </c>
      <c r="H37" s="107">
        <v>5700</v>
      </c>
      <c r="I37" s="107"/>
      <c r="J37" s="107">
        <v>6842</v>
      </c>
      <c r="K37" s="107"/>
      <c r="L37" s="107">
        <v>3</v>
      </c>
      <c r="M37" s="107">
        <v>1997</v>
      </c>
      <c r="N37" s="107" t="s">
        <v>407</v>
      </c>
      <c r="O37" s="107" t="s">
        <v>244</v>
      </c>
      <c r="P37" s="330" t="s">
        <v>832</v>
      </c>
      <c r="Q37" s="330" t="s">
        <v>832</v>
      </c>
      <c r="R37" s="138" t="s">
        <v>214</v>
      </c>
      <c r="S37" s="138" t="s">
        <v>214</v>
      </c>
      <c r="T37" s="340" t="s">
        <v>246</v>
      </c>
      <c r="U37" s="138" t="s">
        <v>246</v>
      </c>
      <c r="V37" s="104"/>
    </row>
    <row r="38" spans="1:23" ht="42.6" customHeight="1">
      <c r="A38" s="122">
        <v>35</v>
      </c>
      <c r="B38" s="334" t="s">
        <v>408</v>
      </c>
      <c r="C38" s="25" t="s">
        <v>409</v>
      </c>
      <c r="D38" s="27" t="s">
        <v>410</v>
      </c>
      <c r="E38" s="27" t="s">
        <v>411</v>
      </c>
      <c r="F38" s="27"/>
      <c r="G38" s="72">
        <v>2001</v>
      </c>
      <c r="H38" s="72">
        <v>649</v>
      </c>
      <c r="I38" s="72"/>
      <c r="J38" s="72">
        <v>1868</v>
      </c>
      <c r="K38" s="72">
        <v>51</v>
      </c>
      <c r="L38" s="72">
        <v>5</v>
      </c>
      <c r="M38" s="145">
        <v>37209</v>
      </c>
      <c r="N38" s="72" t="s">
        <v>412</v>
      </c>
      <c r="O38" s="107" t="s">
        <v>244</v>
      </c>
      <c r="P38" s="330" t="s">
        <v>832</v>
      </c>
      <c r="Q38" s="330" t="s">
        <v>832</v>
      </c>
      <c r="R38" s="138" t="s">
        <v>214</v>
      </c>
      <c r="S38" s="138" t="s">
        <v>214</v>
      </c>
      <c r="T38" s="121" t="s">
        <v>413</v>
      </c>
      <c r="U38" s="122" t="s">
        <v>413</v>
      </c>
      <c r="V38" s="104"/>
      <c r="W38" s="24"/>
    </row>
    <row r="39" spans="1:23" ht="42" customHeight="1">
      <c r="A39" s="326">
        <v>36</v>
      </c>
      <c r="B39" s="388" t="s">
        <v>830</v>
      </c>
      <c r="C39" s="338" t="s">
        <v>167</v>
      </c>
      <c r="D39" s="314" t="s">
        <v>801</v>
      </c>
      <c r="E39" s="314" t="s">
        <v>305</v>
      </c>
      <c r="F39" s="314"/>
      <c r="G39" s="314">
        <v>2003</v>
      </c>
      <c r="H39" s="314"/>
      <c r="I39" s="314"/>
      <c r="J39" s="314">
        <v>1896</v>
      </c>
      <c r="K39" s="314">
        <v>66</v>
      </c>
      <c r="L39" s="314">
        <v>2</v>
      </c>
      <c r="M39" s="328">
        <v>37910</v>
      </c>
      <c r="N39" s="314" t="s">
        <v>802</v>
      </c>
      <c r="O39" s="107" t="s">
        <v>244</v>
      </c>
      <c r="P39" s="330" t="s">
        <v>832</v>
      </c>
      <c r="Q39" s="330" t="s">
        <v>832</v>
      </c>
      <c r="R39" s="138" t="s">
        <v>214</v>
      </c>
      <c r="S39" s="138" t="s">
        <v>214</v>
      </c>
      <c r="T39" s="121" t="s">
        <v>413</v>
      </c>
      <c r="U39" s="122" t="s">
        <v>413</v>
      </c>
      <c r="V39" s="327"/>
      <c r="W39" s="24"/>
    </row>
    <row r="43" spans="1:23" ht="41.45" customHeight="1" thickBot="1">
      <c r="A43" s="520" t="s">
        <v>169</v>
      </c>
      <c r="B43" s="521"/>
      <c r="C43" s="521"/>
      <c r="D43" s="521"/>
      <c r="E43" s="521"/>
      <c r="F43" s="521"/>
      <c r="G43" s="521"/>
      <c r="H43" s="521"/>
      <c r="I43" s="522"/>
      <c r="J43" s="108"/>
      <c r="K43" s="109"/>
      <c r="L43" s="108"/>
      <c r="M43" s="108"/>
      <c r="N43" s="108"/>
      <c r="O43" s="108"/>
      <c r="P43" s="28"/>
      <c r="Q43" s="28"/>
      <c r="R43" s="28"/>
      <c r="S43" s="28"/>
      <c r="T43" s="28"/>
      <c r="U43" s="28"/>
      <c r="V43" s="28"/>
      <c r="W43" s="28"/>
    </row>
    <row r="44" spans="1:23" ht="41.45" customHeight="1">
      <c r="A44" s="523" t="s">
        <v>0</v>
      </c>
      <c r="B44" s="524" t="s">
        <v>170</v>
      </c>
      <c r="C44" s="524" t="s">
        <v>171</v>
      </c>
      <c r="D44" s="524" t="s">
        <v>172</v>
      </c>
      <c r="E44" s="524" t="s">
        <v>173</v>
      </c>
      <c r="F44" s="506"/>
      <c r="G44" s="524" t="s">
        <v>174</v>
      </c>
      <c r="H44" s="527" t="s">
        <v>2</v>
      </c>
      <c r="I44" s="529" t="s">
        <v>775</v>
      </c>
      <c r="J44" s="530"/>
      <c r="K44" s="512" t="s">
        <v>796</v>
      </c>
      <c r="L44" s="513"/>
      <c r="M44" s="514"/>
      <c r="N44" s="518" t="s">
        <v>74</v>
      </c>
    </row>
    <row r="45" spans="1:23" ht="47.45" customHeight="1">
      <c r="A45" s="523"/>
      <c r="B45" s="524"/>
      <c r="C45" s="524"/>
      <c r="D45" s="524"/>
      <c r="E45" s="524"/>
      <c r="F45" s="507"/>
      <c r="G45" s="524"/>
      <c r="H45" s="528"/>
      <c r="I45" s="531"/>
      <c r="J45" s="532"/>
      <c r="K45" s="515" t="s">
        <v>795</v>
      </c>
      <c r="L45" s="516"/>
      <c r="M45" s="114" t="s">
        <v>207</v>
      </c>
      <c r="N45" s="519"/>
    </row>
    <row r="46" spans="1:23" ht="73.150000000000006" customHeight="1">
      <c r="A46" s="27">
        <v>37</v>
      </c>
      <c r="B46" s="338" t="s">
        <v>794</v>
      </c>
      <c r="C46" s="329" t="s">
        <v>793</v>
      </c>
      <c r="D46" s="314">
        <v>2022</v>
      </c>
      <c r="E46" s="103"/>
      <c r="F46" s="103"/>
      <c r="G46" s="30" t="s">
        <v>831</v>
      </c>
      <c r="H46" s="30">
        <v>1</v>
      </c>
      <c r="I46" s="504" t="s">
        <v>309</v>
      </c>
      <c r="J46" s="505"/>
      <c r="K46" s="517" t="s">
        <v>833</v>
      </c>
      <c r="L46" s="516"/>
      <c r="M46" s="384" t="s">
        <v>832</v>
      </c>
      <c r="N46" s="315" t="s">
        <v>797</v>
      </c>
      <c r="O46" s="28"/>
      <c r="P46" s="28"/>
      <c r="Q46" s="28"/>
      <c r="R46" s="28"/>
      <c r="S46" s="28"/>
      <c r="T46" s="28"/>
      <c r="U46" s="28"/>
      <c r="V46" s="28"/>
      <c r="W46" s="28"/>
    </row>
  </sheetData>
  <mergeCells count="38">
    <mergeCell ref="H44:H45"/>
    <mergeCell ref="I44:J45"/>
    <mergeCell ref="V2:V3"/>
    <mergeCell ref="B1:D1"/>
    <mergeCell ref="A2:A3"/>
    <mergeCell ref="B2:B3"/>
    <mergeCell ref="C2:C3"/>
    <mergeCell ref="D2:D3"/>
    <mergeCell ref="E2:E3"/>
    <mergeCell ref="U2:U3"/>
    <mergeCell ref="L2:L3"/>
    <mergeCell ref="M2:M3"/>
    <mergeCell ref="N2:N3"/>
    <mergeCell ref="P2:P3"/>
    <mergeCell ref="Q2:Q3"/>
    <mergeCell ref="O2:O3"/>
    <mergeCell ref="T2:T3"/>
    <mergeCell ref="G2:G3"/>
    <mergeCell ref="H2:H3"/>
    <mergeCell ref="I2:I3"/>
    <mergeCell ref="J2:J3"/>
    <mergeCell ref="K2:K3"/>
    <mergeCell ref="I46:J46"/>
    <mergeCell ref="F44:F45"/>
    <mergeCell ref="F2:F3"/>
    <mergeCell ref="R2:R3"/>
    <mergeCell ref="S2:S3"/>
    <mergeCell ref="K44:M44"/>
    <mergeCell ref="K45:L45"/>
    <mergeCell ref="K46:L46"/>
    <mergeCell ref="N44:N45"/>
    <mergeCell ref="A43:I43"/>
    <mergeCell ref="A44:A45"/>
    <mergeCell ref="B44:B45"/>
    <mergeCell ref="C44:C45"/>
    <mergeCell ref="D44:D45"/>
    <mergeCell ref="E44:E45"/>
    <mergeCell ref="G44:G45"/>
  </mergeCells>
  <printOptions horizontalCentered="1" verticalCentered="1"/>
  <pageMargins left="0.11811023622047245" right="0" top="0.35433070866141736" bottom="0.15748031496062992" header="0.31496062992125984" footer="0.31496062992125984"/>
  <pageSetup paperSize="9" scale="60" pageOrder="overThenDown" orientation="landscape" r:id="rId1"/>
  <headerFooter>
    <oddHeader>&amp;RZakładka nr 4 - wykaz pojazdów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8"/>
  <sheetViews>
    <sheetView zoomScale="80" zoomScaleNormal="80" workbookViewId="0">
      <pane ySplit="1" topLeftCell="A2" activePane="bottomLeft" state="frozen"/>
      <selection pane="bottomLeft" activeCell="L14" sqref="L14"/>
    </sheetView>
  </sheetViews>
  <sheetFormatPr defaultColWidth="9.140625" defaultRowHeight="12.75"/>
  <cols>
    <col min="1" max="1" width="6.140625" style="14" customWidth="1"/>
    <col min="2" max="2" width="28.7109375" style="14" customWidth="1"/>
    <col min="3" max="3" width="22.28515625" style="14" customWidth="1"/>
    <col min="4" max="4" width="12.42578125" style="14" customWidth="1"/>
    <col min="5" max="5" width="21.28515625" style="15" customWidth="1"/>
    <col min="6" max="6" width="13.7109375" style="16" customWidth="1"/>
    <col min="7" max="7" width="20" style="14" customWidth="1"/>
    <col min="8" max="8" width="15.140625" style="14" customWidth="1"/>
    <col min="9" max="9" width="18.28515625" style="14" customWidth="1"/>
    <col min="10" max="10" width="15.5703125" style="14" customWidth="1"/>
    <col min="11" max="11" width="18.42578125" style="14" customWidth="1"/>
    <col min="12" max="12" width="34.42578125" style="14" customWidth="1"/>
    <col min="13" max="13" width="17.28515625" style="17" customWidth="1"/>
    <col min="14" max="14" width="14.140625" style="17" customWidth="1"/>
    <col min="15" max="15" width="11.140625" style="17" bestFit="1" customWidth="1"/>
    <col min="16" max="17" width="9.140625" style="17"/>
    <col min="18" max="18" width="13.28515625" style="17" bestFit="1" customWidth="1"/>
    <col min="19" max="16384" width="9.140625" style="17"/>
  </cols>
  <sheetData>
    <row r="1" spans="1:18" s="92" customFormat="1" ht="61.15" customHeight="1">
      <c r="A1" s="91"/>
      <c r="B1" s="544" t="s">
        <v>841</v>
      </c>
      <c r="C1" s="545"/>
      <c r="D1" s="545"/>
      <c r="E1" s="545"/>
      <c r="F1" s="545"/>
      <c r="G1" s="545"/>
      <c r="H1" s="91"/>
      <c r="I1" s="91"/>
      <c r="J1" s="91"/>
      <c r="K1" s="91"/>
      <c r="L1" s="91"/>
    </row>
    <row r="2" spans="1:18" ht="13.5" thickBot="1"/>
    <row r="3" spans="1:18" ht="43.15" customHeight="1">
      <c r="B3" s="417" t="s">
        <v>116</v>
      </c>
      <c r="C3" s="540" t="s">
        <v>416</v>
      </c>
      <c r="D3" s="540"/>
      <c r="E3" s="540" t="s">
        <v>414</v>
      </c>
      <c r="F3" s="540"/>
      <c r="G3" s="540" t="s">
        <v>415</v>
      </c>
      <c r="H3" s="541"/>
    </row>
    <row r="4" spans="1:18" ht="29.45" customHeight="1">
      <c r="B4" s="418"/>
      <c r="C4" s="416" t="s">
        <v>117</v>
      </c>
      <c r="D4" s="416" t="s">
        <v>118</v>
      </c>
      <c r="E4" s="416" t="s">
        <v>117</v>
      </c>
      <c r="F4" s="416" t="s">
        <v>118</v>
      </c>
      <c r="G4" s="416" t="s">
        <v>119</v>
      </c>
      <c r="H4" s="419" t="s">
        <v>118</v>
      </c>
      <c r="J4" s="91"/>
    </row>
    <row r="5" spans="1:18" ht="27.6" customHeight="1">
      <c r="B5" s="420" t="s">
        <v>120</v>
      </c>
      <c r="C5" s="394" t="s">
        <v>840</v>
      </c>
      <c r="D5" s="394" t="s">
        <v>840</v>
      </c>
      <c r="E5" s="395">
        <v>7259.28</v>
      </c>
      <c r="F5" s="449">
        <v>6</v>
      </c>
      <c r="G5" s="395">
        <v>11351.56</v>
      </c>
      <c r="H5" s="422">
        <v>2</v>
      </c>
    </row>
    <row r="6" spans="1:18" ht="28.5">
      <c r="B6" s="420" t="s">
        <v>121</v>
      </c>
      <c r="C6" s="397" t="s">
        <v>840</v>
      </c>
      <c r="D6" s="397" t="s">
        <v>840</v>
      </c>
      <c r="E6" s="397" t="s">
        <v>840</v>
      </c>
      <c r="F6" s="397" t="s">
        <v>840</v>
      </c>
      <c r="G6" s="397" t="s">
        <v>840</v>
      </c>
      <c r="H6" s="421" t="s">
        <v>840</v>
      </c>
    </row>
    <row r="7" spans="1:18" ht="25.15" customHeight="1">
      <c r="B7" s="420" t="s">
        <v>122</v>
      </c>
      <c r="C7" s="398">
        <v>547.96</v>
      </c>
      <c r="D7" s="396">
        <v>1</v>
      </c>
      <c r="E7" s="397" t="s">
        <v>840</v>
      </c>
      <c r="F7" s="397" t="s">
        <v>840</v>
      </c>
      <c r="G7" s="397" t="s">
        <v>840</v>
      </c>
      <c r="H7" s="421" t="s">
        <v>840</v>
      </c>
      <c r="J7" s="14" t="s">
        <v>840</v>
      </c>
    </row>
    <row r="8" spans="1:18" ht="28.9" customHeight="1">
      <c r="B8" s="420" t="s">
        <v>123</v>
      </c>
      <c r="C8" s="397" t="s">
        <v>840</v>
      </c>
      <c r="D8" s="397" t="s">
        <v>840</v>
      </c>
      <c r="E8" s="397" t="s">
        <v>840</v>
      </c>
      <c r="F8" s="397" t="s">
        <v>840</v>
      </c>
      <c r="G8" s="397" t="s">
        <v>840</v>
      </c>
      <c r="H8" s="421" t="s">
        <v>840</v>
      </c>
    </row>
    <row r="9" spans="1:18" ht="31.9" customHeight="1">
      <c r="B9" s="420" t="s">
        <v>124</v>
      </c>
      <c r="C9" s="398">
        <v>1200</v>
      </c>
      <c r="D9" s="396">
        <v>1</v>
      </c>
      <c r="E9" s="397" t="s">
        <v>840</v>
      </c>
      <c r="F9" s="397" t="s">
        <v>840</v>
      </c>
      <c r="G9" s="397" t="s">
        <v>840</v>
      </c>
      <c r="H9" s="421" t="s">
        <v>840</v>
      </c>
    </row>
    <row r="10" spans="1:18" ht="34.15" customHeight="1">
      <c r="B10" s="420" t="s">
        <v>125</v>
      </c>
      <c r="C10" s="398">
        <v>1028.82</v>
      </c>
      <c r="D10" s="396">
        <v>1</v>
      </c>
      <c r="E10" s="397" t="s">
        <v>840</v>
      </c>
      <c r="F10" s="397" t="s">
        <v>840</v>
      </c>
      <c r="G10" s="397" t="s">
        <v>840</v>
      </c>
      <c r="H10" s="421" t="s">
        <v>840</v>
      </c>
    </row>
    <row r="11" spans="1:18" ht="28.15" customHeight="1">
      <c r="B11" s="420" t="s">
        <v>126</v>
      </c>
      <c r="C11" s="397" t="s">
        <v>840</v>
      </c>
      <c r="D11" s="397" t="s">
        <v>840</v>
      </c>
      <c r="E11" s="397" t="s">
        <v>840</v>
      </c>
      <c r="F11" s="397" t="s">
        <v>840</v>
      </c>
      <c r="G11" s="395">
        <v>103244.2</v>
      </c>
      <c r="H11" s="422">
        <v>3</v>
      </c>
    </row>
    <row r="12" spans="1:18" ht="51.6" customHeight="1">
      <c r="B12" s="423" t="s">
        <v>17</v>
      </c>
      <c r="C12" s="399">
        <f>SUM(C5:C11)</f>
        <v>2776.7799999999997</v>
      </c>
      <c r="D12" s="400">
        <v>3</v>
      </c>
      <c r="E12" s="401">
        <f>SUM(E5:E11)</f>
        <v>7259.28</v>
      </c>
      <c r="F12" s="402">
        <v>6</v>
      </c>
      <c r="G12" s="403">
        <f>SUM(G5:G11)</f>
        <v>114595.76</v>
      </c>
      <c r="H12" s="424">
        <v>5</v>
      </c>
      <c r="K12" s="101"/>
      <c r="R12" s="450"/>
    </row>
    <row r="13" spans="1:18" ht="23.45" customHeight="1">
      <c r="B13" s="423" t="s">
        <v>127</v>
      </c>
      <c r="C13" s="397" t="s">
        <v>840</v>
      </c>
      <c r="D13" s="397" t="s">
        <v>840</v>
      </c>
      <c r="E13" s="397" t="s">
        <v>840</v>
      </c>
      <c r="F13" s="397" t="s">
        <v>840</v>
      </c>
      <c r="G13" s="397" t="s">
        <v>840</v>
      </c>
      <c r="H13" s="397" t="s">
        <v>840</v>
      </c>
      <c r="K13" s="102"/>
    </row>
    <row r="14" spans="1:18" ht="45.6" customHeight="1" thickBot="1">
      <c r="B14" s="425" t="s">
        <v>128</v>
      </c>
      <c r="C14" s="542">
        <v>124631.82</v>
      </c>
      <c r="D14" s="542"/>
      <c r="E14" s="542"/>
      <c r="F14" s="542"/>
      <c r="G14" s="542"/>
      <c r="H14" s="543"/>
    </row>
    <row r="21" spans="2:10">
      <c r="B21" s="91"/>
    </row>
    <row r="23" spans="2:10">
      <c r="B23" s="91"/>
    </row>
    <row r="25" spans="2:10">
      <c r="J25" s="91"/>
    </row>
    <row r="164" spans="5:18" s="14" customFormat="1">
      <c r="E164" s="15"/>
      <c r="M164" s="17"/>
      <c r="N164" s="17"/>
      <c r="O164" s="17"/>
      <c r="P164" s="17"/>
      <c r="Q164" s="17"/>
      <c r="R164" s="17"/>
    </row>
    <row r="165" spans="5:18" s="14" customFormat="1">
      <c r="E165" s="15"/>
      <c r="M165" s="17"/>
      <c r="N165" s="17"/>
      <c r="O165" s="17"/>
      <c r="P165" s="17"/>
      <c r="Q165" s="17"/>
      <c r="R165" s="17"/>
    </row>
    <row r="166" spans="5:18" s="14" customFormat="1">
      <c r="E166" s="15"/>
      <c r="M166" s="17"/>
      <c r="N166" s="17"/>
      <c r="O166" s="17"/>
      <c r="P166" s="17"/>
      <c r="Q166" s="17"/>
      <c r="R166" s="17"/>
    </row>
    <row r="167" spans="5:18" s="14" customFormat="1">
      <c r="E167" s="15"/>
      <c r="M167" s="17"/>
      <c r="N167" s="17"/>
      <c r="O167" s="17"/>
      <c r="P167" s="17"/>
      <c r="Q167" s="17"/>
      <c r="R167" s="17"/>
    </row>
    <row r="168" spans="5:18" s="14" customFormat="1">
      <c r="E168" s="15"/>
      <c r="M168" s="17"/>
      <c r="N168" s="17"/>
      <c r="O168" s="17"/>
      <c r="P168" s="17"/>
      <c r="Q168" s="17"/>
      <c r="R168" s="17"/>
    </row>
    <row r="169" spans="5:18" s="14" customFormat="1">
      <c r="E169" s="15"/>
      <c r="M169" s="17"/>
      <c r="N169" s="17"/>
      <c r="O169" s="17"/>
      <c r="P169" s="17"/>
      <c r="Q169" s="17"/>
      <c r="R169" s="17"/>
    </row>
    <row r="170" spans="5:18" s="14" customFormat="1">
      <c r="E170" s="15"/>
      <c r="M170" s="17"/>
      <c r="N170" s="17"/>
      <c r="O170" s="17"/>
      <c r="P170" s="17"/>
      <c r="Q170" s="17"/>
      <c r="R170" s="17"/>
    </row>
    <row r="171" spans="5:18" s="14" customFormat="1">
      <c r="E171" s="15"/>
      <c r="M171" s="17"/>
      <c r="N171" s="17"/>
      <c r="O171" s="17"/>
      <c r="P171" s="17"/>
      <c r="Q171" s="17"/>
      <c r="R171" s="17"/>
    </row>
    <row r="172" spans="5:18" s="14" customFormat="1">
      <c r="E172" s="15"/>
      <c r="M172" s="17"/>
      <c r="N172" s="17"/>
      <c r="O172" s="17"/>
      <c r="P172" s="17"/>
      <c r="Q172" s="17"/>
      <c r="R172" s="17"/>
    </row>
    <row r="173" spans="5:18" s="14" customFormat="1">
      <c r="E173" s="15"/>
      <c r="M173" s="17"/>
      <c r="N173" s="17"/>
      <c r="O173" s="17"/>
      <c r="P173" s="17"/>
      <c r="Q173" s="17"/>
      <c r="R173" s="17"/>
    </row>
    <row r="174" spans="5:18" s="14" customFormat="1">
      <c r="E174" s="15"/>
      <c r="M174" s="17"/>
      <c r="N174" s="17"/>
      <c r="O174" s="17"/>
      <c r="P174" s="17"/>
      <c r="Q174" s="17"/>
      <c r="R174" s="17"/>
    </row>
    <row r="175" spans="5:18" s="14" customFormat="1">
      <c r="E175" s="15"/>
      <c r="M175" s="17"/>
      <c r="N175" s="17"/>
      <c r="O175" s="17"/>
      <c r="P175" s="17"/>
      <c r="Q175" s="17"/>
      <c r="R175" s="17"/>
    </row>
    <row r="176" spans="5:18" s="14" customFormat="1">
      <c r="E176" s="15"/>
      <c r="M176" s="17"/>
      <c r="N176" s="17"/>
      <c r="O176" s="17"/>
      <c r="P176" s="17"/>
      <c r="Q176" s="17"/>
      <c r="R176" s="17"/>
    </row>
    <row r="177" spans="5:18" s="14" customFormat="1">
      <c r="E177" s="15"/>
      <c r="M177" s="17"/>
      <c r="N177" s="17"/>
      <c r="O177" s="17"/>
      <c r="P177" s="17"/>
      <c r="Q177" s="17"/>
      <c r="R177" s="17"/>
    </row>
    <row r="178" spans="5:18" s="14" customFormat="1">
      <c r="E178" s="15"/>
      <c r="M178" s="17"/>
      <c r="N178" s="17"/>
      <c r="O178" s="17"/>
      <c r="P178" s="17"/>
      <c r="Q178" s="17"/>
      <c r="R178" s="17"/>
    </row>
    <row r="179" spans="5:18" s="14" customFormat="1">
      <c r="E179" s="15"/>
      <c r="M179" s="17"/>
      <c r="N179" s="17"/>
      <c r="O179" s="17"/>
      <c r="P179" s="17"/>
      <c r="Q179" s="17"/>
      <c r="R179" s="17"/>
    </row>
    <row r="180" spans="5:18" s="14" customFormat="1">
      <c r="E180" s="15"/>
      <c r="M180" s="17"/>
      <c r="N180" s="17"/>
      <c r="O180" s="17"/>
      <c r="P180" s="17"/>
      <c r="Q180" s="17"/>
      <c r="R180" s="17"/>
    </row>
    <row r="181" spans="5:18" s="14" customFormat="1">
      <c r="E181" s="15"/>
      <c r="M181" s="17"/>
      <c r="N181" s="17"/>
      <c r="O181" s="17"/>
      <c r="P181" s="17"/>
      <c r="Q181" s="17"/>
      <c r="R181" s="17"/>
    </row>
    <row r="182" spans="5:18" s="14" customFormat="1">
      <c r="E182" s="15"/>
      <c r="M182" s="17"/>
      <c r="N182" s="17"/>
      <c r="O182" s="17"/>
      <c r="P182" s="17"/>
      <c r="Q182" s="17"/>
      <c r="R182" s="17"/>
    </row>
    <row r="183" spans="5:18" s="14" customFormat="1">
      <c r="E183" s="15"/>
      <c r="M183" s="17"/>
      <c r="N183" s="17"/>
      <c r="O183" s="17"/>
      <c r="P183" s="17"/>
      <c r="Q183" s="17"/>
      <c r="R183" s="17"/>
    </row>
    <row r="184" spans="5:18" s="14" customFormat="1">
      <c r="E184" s="15"/>
      <c r="M184" s="17"/>
      <c r="N184" s="17"/>
      <c r="O184" s="17"/>
      <c r="P184" s="17"/>
      <c r="Q184" s="17"/>
      <c r="R184" s="17"/>
    </row>
    <row r="185" spans="5:18" s="14" customFormat="1">
      <c r="E185" s="15"/>
      <c r="M185" s="17"/>
      <c r="N185" s="17"/>
      <c r="O185" s="17"/>
      <c r="P185" s="17"/>
      <c r="Q185" s="17"/>
      <c r="R185" s="17"/>
    </row>
    <row r="186" spans="5:18" s="14" customFormat="1">
      <c r="E186" s="15"/>
      <c r="M186" s="17"/>
      <c r="N186" s="17"/>
      <c r="O186" s="17"/>
      <c r="P186" s="17"/>
      <c r="Q186" s="17"/>
      <c r="R186" s="17"/>
    </row>
    <row r="187" spans="5:18" s="14" customFormat="1">
      <c r="E187" s="15"/>
      <c r="M187" s="17"/>
      <c r="N187" s="17"/>
      <c r="O187" s="17"/>
      <c r="P187" s="17"/>
      <c r="Q187" s="17"/>
      <c r="R187" s="17"/>
    </row>
    <row r="188" spans="5:18" s="14" customFormat="1">
      <c r="E188" s="15"/>
      <c r="M188" s="17"/>
      <c r="N188" s="17"/>
      <c r="O188" s="17"/>
      <c r="P188" s="17"/>
      <c r="Q188" s="17"/>
      <c r="R188" s="17"/>
    </row>
    <row r="189" spans="5:18" s="14" customFormat="1">
      <c r="E189" s="15"/>
      <c r="M189" s="17"/>
      <c r="N189" s="17"/>
      <c r="O189" s="17"/>
      <c r="P189" s="17"/>
      <c r="Q189" s="17"/>
      <c r="R189" s="17"/>
    </row>
    <row r="190" spans="5:18" s="14" customFormat="1">
      <c r="E190" s="15"/>
      <c r="M190" s="17"/>
      <c r="N190" s="17"/>
      <c r="O190" s="17"/>
      <c r="P190" s="17"/>
      <c r="Q190" s="17"/>
      <c r="R190" s="17"/>
    </row>
    <row r="191" spans="5:18" s="14" customFormat="1">
      <c r="E191" s="15"/>
      <c r="M191" s="17"/>
      <c r="N191" s="17"/>
      <c r="O191" s="17"/>
      <c r="P191" s="17"/>
      <c r="Q191" s="17"/>
      <c r="R191" s="17"/>
    </row>
    <row r="192" spans="5:18" s="14" customFormat="1">
      <c r="E192" s="15"/>
      <c r="M192" s="17"/>
      <c r="N192" s="17"/>
      <c r="O192" s="17"/>
      <c r="P192" s="17"/>
      <c r="Q192" s="17"/>
      <c r="R192" s="17"/>
    </row>
    <row r="193" spans="5:18" s="14" customFormat="1">
      <c r="E193" s="15"/>
      <c r="M193" s="17"/>
      <c r="N193" s="17"/>
      <c r="O193" s="17"/>
      <c r="P193" s="17"/>
      <c r="Q193" s="17"/>
      <c r="R193" s="17"/>
    </row>
    <row r="194" spans="5:18" s="14" customFormat="1">
      <c r="E194" s="15"/>
      <c r="M194" s="17"/>
      <c r="N194" s="17"/>
      <c r="O194" s="17"/>
      <c r="P194" s="17"/>
      <c r="Q194" s="17"/>
      <c r="R194" s="17"/>
    </row>
    <row r="195" spans="5:18" s="14" customFormat="1">
      <c r="E195" s="15"/>
      <c r="M195" s="17"/>
      <c r="N195" s="17"/>
      <c r="O195" s="17"/>
      <c r="P195" s="17"/>
      <c r="Q195" s="17"/>
      <c r="R195" s="17"/>
    </row>
    <row r="196" spans="5:18" s="14" customFormat="1">
      <c r="E196" s="15"/>
      <c r="M196" s="17"/>
      <c r="N196" s="17"/>
      <c r="O196" s="17"/>
      <c r="P196" s="17"/>
      <c r="Q196" s="17"/>
      <c r="R196" s="17"/>
    </row>
    <row r="197" spans="5:18" s="14" customFormat="1">
      <c r="E197" s="15"/>
      <c r="M197" s="17"/>
      <c r="N197" s="17"/>
      <c r="O197" s="17"/>
      <c r="P197" s="17"/>
      <c r="Q197" s="17"/>
      <c r="R197" s="17"/>
    </row>
    <row r="198" spans="5:18" s="14" customFormat="1">
      <c r="E198" s="15"/>
      <c r="M198" s="17"/>
      <c r="N198" s="17"/>
      <c r="O198" s="17"/>
      <c r="P198" s="17"/>
      <c r="Q198" s="17"/>
      <c r="R198" s="17"/>
    </row>
    <row r="199" spans="5:18" s="14" customFormat="1">
      <c r="E199" s="15"/>
      <c r="M199" s="17"/>
      <c r="N199" s="17"/>
      <c r="O199" s="17"/>
      <c r="P199" s="17"/>
      <c r="Q199" s="17"/>
      <c r="R199" s="17"/>
    </row>
    <row r="200" spans="5:18" s="14" customFormat="1">
      <c r="E200" s="15"/>
      <c r="M200" s="17"/>
      <c r="N200" s="17"/>
      <c r="O200" s="17"/>
      <c r="P200" s="17"/>
      <c r="Q200" s="17"/>
      <c r="R200" s="17"/>
    </row>
    <row r="201" spans="5:18" s="14" customFormat="1">
      <c r="E201" s="15"/>
      <c r="M201" s="17"/>
      <c r="N201" s="17"/>
      <c r="O201" s="17"/>
      <c r="P201" s="17"/>
      <c r="Q201" s="17"/>
      <c r="R201" s="17"/>
    </row>
    <row r="202" spans="5:18" s="14" customFormat="1">
      <c r="E202" s="15"/>
      <c r="M202" s="17"/>
      <c r="N202" s="17"/>
      <c r="O202" s="17"/>
      <c r="P202" s="17"/>
      <c r="Q202" s="17"/>
      <c r="R202" s="17"/>
    </row>
    <row r="203" spans="5:18" s="14" customFormat="1">
      <c r="E203" s="15"/>
      <c r="M203" s="17"/>
      <c r="N203" s="17"/>
      <c r="O203" s="17"/>
      <c r="P203" s="17"/>
      <c r="Q203" s="17"/>
      <c r="R203" s="17"/>
    </row>
    <row r="204" spans="5:18" s="14" customFormat="1">
      <c r="E204" s="15"/>
      <c r="M204" s="17"/>
      <c r="N204" s="17"/>
      <c r="O204" s="17"/>
      <c r="P204" s="17"/>
      <c r="Q204" s="17"/>
      <c r="R204" s="17"/>
    </row>
    <row r="205" spans="5:18" s="14" customFormat="1">
      <c r="E205" s="15"/>
      <c r="M205" s="17"/>
      <c r="N205" s="17"/>
      <c r="O205" s="17"/>
      <c r="P205" s="17"/>
      <c r="Q205" s="17"/>
      <c r="R205" s="17"/>
    </row>
    <row r="206" spans="5:18" s="14" customFormat="1">
      <c r="E206" s="15"/>
      <c r="M206" s="17"/>
      <c r="N206" s="17"/>
      <c r="O206" s="17"/>
      <c r="P206" s="17"/>
      <c r="Q206" s="17"/>
      <c r="R206" s="17"/>
    </row>
    <row r="207" spans="5:18" s="14" customFormat="1">
      <c r="E207" s="15"/>
      <c r="M207" s="17"/>
      <c r="N207" s="17"/>
      <c r="O207" s="17"/>
      <c r="P207" s="17"/>
      <c r="Q207" s="17"/>
      <c r="R207" s="17"/>
    </row>
    <row r="208" spans="5:18" s="14" customFormat="1">
      <c r="E208" s="15"/>
      <c r="M208" s="17"/>
      <c r="N208" s="17"/>
      <c r="O208" s="17"/>
      <c r="P208" s="17"/>
      <c r="Q208" s="17"/>
      <c r="R208" s="17"/>
    </row>
    <row r="209" spans="5:18" s="14" customFormat="1">
      <c r="E209" s="15"/>
      <c r="M209" s="17"/>
      <c r="N209" s="17"/>
      <c r="O209" s="17"/>
      <c r="P209" s="17"/>
      <c r="Q209" s="17"/>
      <c r="R209" s="17"/>
    </row>
    <row r="210" spans="5:18" s="14" customFormat="1">
      <c r="E210" s="15"/>
      <c r="M210" s="17"/>
      <c r="N210" s="17"/>
      <c r="O210" s="17"/>
      <c r="P210" s="17"/>
      <c r="Q210" s="17"/>
      <c r="R210" s="17"/>
    </row>
    <row r="211" spans="5:18" s="14" customFormat="1">
      <c r="E211" s="15"/>
      <c r="M211" s="17"/>
      <c r="N211" s="17"/>
      <c r="O211" s="17"/>
      <c r="P211" s="17"/>
      <c r="Q211" s="17"/>
      <c r="R211" s="17"/>
    </row>
    <row r="212" spans="5:18" s="14" customFormat="1">
      <c r="E212" s="15"/>
      <c r="M212" s="17"/>
      <c r="N212" s="17"/>
      <c r="O212" s="17"/>
      <c r="P212" s="17"/>
      <c r="Q212" s="17"/>
      <c r="R212" s="17"/>
    </row>
    <row r="213" spans="5:18" s="14" customFormat="1">
      <c r="E213" s="15"/>
      <c r="M213" s="17"/>
      <c r="N213" s="17"/>
      <c r="O213" s="17"/>
      <c r="P213" s="17"/>
      <c r="Q213" s="17"/>
      <c r="R213" s="17"/>
    </row>
    <row r="214" spans="5:18" s="14" customFormat="1">
      <c r="E214" s="15"/>
      <c r="M214" s="17"/>
      <c r="N214" s="17"/>
      <c r="O214" s="17"/>
      <c r="P214" s="17"/>
      <c r="Q214" s="17"/>
      <c r="R214" s="17"/>
    </row>
    <row r="215" spans="5:18" s="14" customFormat="1">
      <c r="E215" s="15"/>
      <c r="M215" s="17"/>
      <c r="N215" s="17"/>
      <c r="O215" s="17"/>
      <c r="P215" s="17"/>
      <c r="Q215" s="17"/>
      <c r="R215" s="17"/>
    </row>
    <row r="216" spans="5:18" s="14" customFormat="1">
      <c r="E216" s="15"/>
      <c r="M216" s="17"/>
      <c r="N216" s="17"/>
      <c r="O216" s="17"/>
      <c r="P216" s="17"/>
      <c r="Q216" s="17"/>
      <c r="R216" s="17"/>
    </row>
    <row r="217" spans="5:18" s="14" customFormat="1">
      <c r="E217" s="15"/>
      <c r="M217" s="17"/>
      <c r="N217" s="17"/>
      <c r="O217" s="17"/>
      <c r="P217" s="17"/>
      <c r="Q217" s="17"/>
      <c r="R217" s="17"/>
    </row>
    <row r="218" spans="5:18" s="14" customFormat="1">
      <c r="E218" s="15"/>
      <c r="M218" s="17"/>
      <c r="N218" s="17"/>
      <c r="O218" s="17"/>
      <c r="P218" s="17"/>
      <c r="Q218" s="17"/>
      <c r="R218" s="17"/>
    </row>
    <row r="219" spans="5:18" s="14" customFormat="1">
      <c r="E219" s="15"/>
      <c r="M219" s="17"/>
      <c r="N219" s="17"/>
      <c r="O219" s="17"/>
      <c r="P219" s="17"/>
      <c r="Q219" s="17"/>
      <c r="R219" s="17"/>
    </row>
    <row r="220" spans="5:18" s="14" customFormat="1">
      <c r="E220" s="15"/>
      <c r="M220" s="17"/>
      <c r="N220" s="17"/>
      <c r="O220" s="17"/>
      <c r="P220" s="17"/>
      <c r="Q220" s="17"/>
      <c r="R220" s="17"/>
    </row>
    <row r="221" spans="5:18" s="14" customFormat="1">
      <c r="E221" s="15"/>
      <c r="M221" s="17"/>
      <c r="N221" s="17"/>
      <c r="O221" s="17"/>
      <c r="P221" s="17"/>
      <c r="Q221" s="17"/>
      <c r="R221" s="17"/>
    </row>
    <row r="222" spans="5:18" s="14" customFormat="1">
      <c r="E222" s="15"/>
      <c r="M222" s="17"/>
      <c r="N222" s="17"/>
      <c r="O222" s="17"/>
      <c r="P222" s="17"/>
      <c r="Q222" s="17"/>
      <c r="R222" s="17"/>
    </row>
    <row r="223" spans="5:18" s="14" customFormat="1">
      <c r="E223" s="15"/>
      <c r="M223" s="17"/>
      <c r="N223" s="17"/>
      <c r="O223" s="17"/>
      <c r="P223" s="17"/>
      <c r="Q223" s="17"/>
      <c r="R223" s="17"/>
    </row>
    <row r="224" spans="5:18" s="14" customFormat="1">
      <c r="E224" s="15"/>
      <c r="M224" s="17"/>
      <c r="N224" s="17"/>
      <c r="O224" s="17"/>
      <c r="P224" s="17"/>
      <c r="Q224" s="17"/>
      <c r="R224" s="17"/>
    </row>
    <row r="225" spans="5:18" s="14" customFormat="1">
      <c r="E225" s="15"/>
      <c r="M225" s="17"/>
      <c r="N225" s="17"/>
      <c r="O225" s="17"/>
      <c r="P225" s="17"/>
      <c r="Q225" s="17"/>
      <c r="R225" s="17"/>
    </row>
    <row r="226" spans="5:18" s="14" customFormat="1">
      <c r="E226" s="15"/>
      <c r="M226" s="17"/>
      <c r="N226" s="17"/>
      <c r="O226" s="17"/>
      <c r="P226" s="17"/>
      <c r="Q226" s="17"/>
      <c r="R226" s="17"/>
    </row>
    <row r="227" spans="5:18" s="14" customFormat="1">
      <c r="E227" s="15"/>
      <c r="M227" s="17"/>
      <c r="N227" s="17"/>
      <c r="O227" s="17"/>
      <c r="P227" s="17"/>
      <c r="Q227" s="17"/>
      <c r="R227" s="17"/>
    </row>
    <row r="228" spans="5:18" s="14" customFormat="1">
      <c r="E228" s="15"/>
      <c r="M228" s="17"/>
      <c r="N228" s="17"/>
      <c r="O228" s="17"/>
      <c r="P228" s="17"/>
      <c r="Q228" s="17"/>
      <c r="R228" s="17"/>
    </row>
    <row r="229" spans="5:18" s="14" customFormat="1">
      <c r="E229" s="15"/>
      <c r="M229" s="17"/>
      <c r="N229" s="17"/>
      <c r="O229" s="17"/>
      <c r="P229" s="17"/>
      <c r="Q229" s="17"/>
      <c r="R229" s="17"/>
    </row>
    <row r="230" spans="5:18" s="14" customFormat="1">
      <c r="E230" s="15"/>
      <c r="M230" s="17"/>
      <c r="N230" s="17"/>
      <c r="O230" s="17"/>
      <c r="P230" s="17"/>
      <c r="Q230" s="17"/>
      <c r="R230" s="17"/>
    </row>
    <row r="231" spans="5:18" s="14" customFormat="1">
      <c r="E231" s="15"/>
      <c r="M231" s="17"/>
      <c r="N231" s="17"/>
      <c r="O231" s="17"/>
      <c r="P231" s="17"/>
      <c r="Q231" s="17"/>
      <c r="R231" s="17"/>
    </row>
    <row r="232" spans="5:18" s="14" customFormat="1">
      <c r="E232" s="15"/>
      <c r="M232" s="17"/>
      <c r="N232" s="17"/>
      <c r="O232" s="17"/>
      <c r="P232" s="17"/>
      <c r="Q232" s="17"/>
      <c r="R232" s="17"/>
    </row>
    <row r="233" spans="5:18" s="14" customFormat="1">
      <c r="E233" s="15"/>
      <c r="M233" s="17"/>
      <c r="N233" s="17"/>
      <c r="O233" s="17"/>
      <c r="P233" s="17"/>
      <c r="Q233" s="17"/>
      <c r="R233" s="17"/>
    </row>
    <row r="234" spans="5:18" s="14" customFormat="1">
      <c r="E234" s="15"/>
      <c r="M234" s="17"/>
      <c r="N234" s="17"/>
      <c r="O234" s="17"/>
      <c r="P234" s="17"/>
      <c r="Q234" s="17"/>
      <c r="R234" s="17"/>
    </row>
    <row r="235" spans="5:18" s="14" customFormat="1">
      <c r="E235" s="15"/>
      <c r="M235" s="17"/>
      <c r="N235" s="17"/>
      <c r="O235" s="17"/>
      <c r="P235" s="17"/>
      <c r="Q235" s="17"/>
      <c r="R235" s="17"/>
    </row>
    <row r="236" spans="5:18" s="14" customFormat="1">
      <c r="E236" s="15"/>
      <c r="M236" s="17"/>
      <c r="N236" s="17"/>
      <c r="O236" s="17"/>
      <c r="P236" s="17"/>
      <c r="Q236" s="17"/>
      <c r="R236" s="17"/>
    </row>
    <row r="237" spans="5:18" s="14" customFormat="1">
      <c r="E237" s="15"/>
      <c r="M237" s="17"/>
      <c r="N237" s="17"/>
      <c r="O237" s="17"/>
      <c r="P237" s="17"/>
      <c r="Q237" s="17"/>
      <c r="R237" s="17"/>
    </row>
    <row r="238" spans="5:18" s="14" customFormat="1">
      <c r="E238" s="15"/>
      <c r="M238" s="17"/>
      <c r="N238" s="17"/>
      <c r="O238" s="17"/>
      <c r="P238" s="17"/>
      <c r="Q238" s="17"/>
      <c r="R238" s="17"/>
    </row>
    <row r="239" spans="5:18" s="14" customFormat="1">
      <c r="E239" s="15"/>
      <c r="M239" s="17"/>
      <c r="N239" s="17"/>
      <c r="O239" s="17"/>
      <c r="P239" s="17"/>
      <c r="Q239" s="17"/>
      <c r="R239" s="17"/>
    </row>
    <row r="240" spans="5:18" s="14" customFormat="1">
      <c r="E240" s="15"/>
      <c r="M240" s="17"/>
      <c r="N240" s="17"/>
      <c r="O240" s="17"/>
      <c r="P240" s="17"/>
      <c r="Q240" s="17"/>
      <c r="R240" s="17"/>
    </row>
    <row r="241" spans="5:18" s="14" customFormat="1">
      <c r="E241" s="15"/>
      <c r="M241" s="17"/>
      <c r="N241" s="17"/>
      <c r="O241" s="17"/>
      <c r="P241" s="17"/>
      <c r="Q241" s="17"/>
      <c r="R241" s="17"/>
    </row>
    <row r="242" spans="5:18" s="14" customFormat="1">
      <c r="E242" s="15"/>
      <c r="M242" s="17"/>
      <c r="N242" s="17"/>
      <c r="O242" s="17"/>
      <c r="P242" s="17"/>
      <c r="Q242" s="17"/>
      <c r="R242" s="17"/>
    </row>
    <row r="243" spans="5:18" s="14" customFormat="1">
      <c r="E243" s="15"/>
      <c r="M243" s="17"/>
      <c r="N243" s="17"/>
      <c r="O243" s="17"/>
      <c r="P243" s="17"/>
      <c r="Q243" s="17"/>
      <c r="R243" s="17"/>
    </row>
    <row r="244" spans="5:18" s="14" customFormat="1">
      <c r="E244" s="15"/>
      <c r="M244" s="17"/>
      <c r="N244" s="17"/>
      <c r="O244" s="17"/>
      <c r="P244" s="17"/>
      <c r="Q244" s="17"/>
      <c r="R244" s="17"/>
    </row>
    <row r="245" spans="5:18" s="14" customFormat="1">
      <c r="E245" s="15"/>
      <c r="M245" s="17"/>
      <c r="N245" s="17"/>
      <c r="O245" s="17"/>
      <c r="P245" s="17"/>
      <c r="Q245" s="17"/>
      <c r="R245" s="17"/>
    </row>
    <row r="246" spans="5:18" s="14" customFormat="1">
      <c r="E246" s="15"/>
      <c r="M246" s="17"/>
      <c r="N246" s="17"/>
      <c r="O246" s="17"/>
      <c r="P246" s="17"/>
      <c r="Q246" s="17"/>
      <c r="R246" s="17"/>
    </row>
    <row r="247" spans="5:18" s="14" customFormat="1">
      <c r="E247" s="15"/>
      <c r="M247" s="17"/>
      <c r="N247" s="17"/>
      <c r="O247" s="17"/>
      <c r="P247" s="17"/>
      <c r="Q247" s="17"/>
      <c r="R247" s="17"/>
    </row>
    <row r="248" spans="5:18" s="14" customFormat="1">
      <c r="E248" s="15"/>
      <c r="M248" s="17"/>
      <c r="N248" s="17"/>
      <c r="O248" s="17"/>
      <c r="P248" s="17"/>
      <c r="Q248" s="17"/>
      <c r="R248" s="17"/>
    </row>
    <row r="249" spans="5:18" s="14" customFormat="1">
      <c r="E249" s="15"/>
      <c r="M249" s="17"/>
      <c r="N249" s="17"/>
      <c r="O249" s="17"/>
      <c r="P249" s="17"/>
      <c r="Q249" s="17"/>
      <c r="R249" s="17"/>
    </row>
    <row r="250" spans="5:18" s="14" customFormat="1">
      <c r="E250" s="15"/>
      <c r="M250" s="17"/>
      <c r="N250" s="17"/>
      <c r="O250" s="17"/>
      <c r="P250" s="17"/>
      <c r="Q250" s="17"/>
      <c r="R250" s="17"/>
    </row>
    <row r="251" spans="5:18" s="14" customFormat="1">
      <c r="E251" s="15"/>
      <c r="M251" s="17"/>
      <c r="N251" s="17"/>
      <c r="O251" s="17"/>
      <c r="P251" s="17"/>
      <c r="Q251" s="17"/>
      <c r="R251" s="17"/>
    </row>
    <row r="252" spans="5:18" s="14" customFormat="1">
      <c r="E252" s="15"/>
      <c r="M252" s="17"/>
      <c r="N252" s="17"/>
      <c r="O252" s="17"/>
      <c r="P252" s="17"/>
      <c r="Q252" s="17"/>
      <c r="R252" s="17"/>
    </row>
    <row r="253" spans="5:18" s="14" customFormat="1">
      <c r="E253" s="15"/>
      <c r="M253" s="17"/>
      <c r="N253" s="17"/>
      <c r="O253" s="17"/>
      <c r="P253" s="17"/>
      <c r="Q253" s="17"/>
      <c r="R253" s="17"/>
    </row>
    <row r="254" spans="5:18" s="14" customFormat="1">
      <c r="E254" s="15"/>
      <c r="M254" s="17"/>
      <c r="N254" s="17"/>
      <c r="O254" s="17"/>
      <c r="P254" s="17"/>
      <c r="Q254" s="17"/>
      <c r="R254" s="17"/>
    </row>
    <row r="255" spans="5:18" s="14" customFormat="1">
      <c r="E255" s="15"/>
      <c r="M255" s="17"/>
      <c r="N255" s="17"/>
      <c r="O255" s="17"/>
      <c r="P255" s="17"/>
      <c r="Q255" s="17"/>
      <c r="R255" s="17"/>
    </row>
    <row r="256" spans="5:18" s="14" customFormat="1">
      <c r="E256" s="15"/>
      <c r="M256" s="17"/>
      <c r="N256" s="17"/>
      <c r="O256" s="17"/>
      <c r="P256" s="17"/>
      <c r="Q256" s="17"/>
      <c r="R256" s="17"/>
    </row>
    <row r="257" spans="5:18" s="14" customFormat="1">
      <c r="E257" s="15"/>
      <c r="M257" s="17"/>
      <c r="N257" s="17"/>
      <c r="O257" s="17"/>
      <c r="P257" s="17"/>
      <c r="Q257" s="17"/>
      <c r="R257" s="17"/>
    </row>
    <row r="258" spans="5:18" s="14" customFormat="1">
      <c r="E258" s="15"/>
      <c r="M258" s="17"/>
      <c r="N258" s="17"/>
      <c r="O258" s="17"/>
      <c r="P258" s="17"/>
      <c r="Q258" s="17"/>
      <c r="R258" s="17"/>
    </row>
    <row r="259" spans="5:18" s="14" customFormat="1">
      <c r="E259" s="15"/>
      <c r="M259" s="17"/>
      <c r="N259" s="17"/>
      <c r="O259" s="17"/>
      <c r="P259" s="17"/>
      <c r="Q259" s="17"/>
      <c r="R259" s="17"/>
    </row>
    <row r="260" spans="5:18" s="14" customFormat="1">
      <c r="E260" s="15"/>
      <c r="M260" s="17"/>
      <c r="N260" s="17"/>
      <c r="O260" s="17"/>
      <c r="P260" s="17"/>
      <c r="Q260" s="17"/>
      <c r="R260" s="17"/>
    </row>
    <row r="261" spans="5:18" s="14" customFormat="1">
      <c r="E261" s="15"/>
      <c r="M261" s="17"/>
      <c r="N261" s="17"/>
      <c r="O261" s="17"/>
      <c r="P261" s="17"/>
      <c r="Q261" s="17"/>
      <c r="R261" s="17"/>
    </row>
    <row r="262" spans="5:18" s="14" customFormat="1">
      <c r="E262" s="15"/>
      <c r="M262" s="17"/>
      <c r="N262" s="17"/>
      <c r="O262" s="17"/>
      <c r="P262" s="17"/>
      <c r="Q262" s="17"/>
      <c r="R262" s="17"/>
    </row>
    <row r="263" spans="5:18" s="14" customFormat="1">
      <c r="E263" s="15"/>
      <c r="M263" s="17"/>
      <c r="N263" s="17"/>
      <c r="O263" s="17"/>
      <c r="P263" s="17"/>
      <c r="Q263" s="17"/>
      <c r="R263" s="17"/>
    </row>
    <row r="264" spans="5:18" s="14" customFormat="1">
      <c r="E264" s="15"/>
      <c r="M264" s="17"/>
      <c r="N264" s="17"/>
      <c r="O264" s="17"/>
      <c r="P264" s="17"/>
      <c r="Q264" s="17"/>
      <c r="R264" s="17"/>
    </row>
    <row r="265" spans="5:18" s="14" customFormat="1">
      <c r="E265" s="15"/>
      <c r="M265" s="17"/>
      <c r="N265" s="17"/>
      <c r="O265" s="17"/>
      <c r="P265" s="17"/>
      <c r="Q265" s="17"/>
      <c r="R265" s="17"/>
    </row>
    <row r="266" spans="5:18" s="14" customFormat="1">
      <c r="E266" s="15"/>
      <c r="M266" s="17"/>
      <c r="N266" s="17"/>
      <c r="O266" s="17"/>
      <c r="P266" s="17"/>
      <c r="Q266" s="17"/>
      <c r="R266" s="17"/>
    </row>
    <row r="267" spans="5:18" s="14" customFormat="1">
      <c r="E267" s="15"/>
      <c r="M267" s="17"/>
      <c r="N267" s="17"/>
      <c r="O267" s="17"/>
      <c r="P267" s="17"/>
      <c r="Q267" s="17"/>
      <c r="R267" s="17"/>
    </row>
    <row r="268" spans="5:18" s="14" customFormat="1">
      <c r="E268" s="15"/>
      <c r="M268" s="17"/>
      <c r="N268" s="17"/>
      <c r="O268" s="17"/>
      <c r="P268" s="17"/>
      <c r="Q268" s="17"/>
      <c r="R268" s="17"/>
    </row>
    <row r="269" spans="5:18" s="14" customFormat="1">
      <c r="E269" s="15"/>
      <c r="M269" s="17"/>
      <c r="N269" s="17"/>
      <c r="O269" s="17"/>
      <c r="P269" s="17"/>
      <c r="Q269" s="17"/>
      <c r="R269" s="17"/>
    </row>
    <row r="270" spans="5:18" s="14" customFormat="1">
      <c r="E270" s="15"/>
      <c r="M270" s="17"/>
      <c r="N270" s="17"/>
      <c r="O270" s="17"/>
      <c r="P270" s="17"/>
      <c r="Q270" s="17"/>
      <c r="R270" s="17"/>
    </row>
    <row r="271" spans="5:18" s="14" customFormat="1">
      <c r="E271" s="15"/>
      <c r="M271" s="17"/>
      <c r="N271" s="17"/>
      <c r="O271" s="17"/>
      <c r="P271" s="17"/>
      <c r="Q271" s="17"/>
      <c r="R271" s="17"/>
    </row>
    <row r="272" spans="5:18" s="14" customFormat="1">
      <c r="E272" s="15"/>
      <c r="M272" s="17"/>
      <c r="N272" s="17"/>
      <c r="O272" s="17"/>
      <c r="P272" s="17"/>
      <c r="Q272" s="17"/>
      <c r="R272" s="17"/>
    </row>
    <row r="273" spans="5:18" s="14" customFormat="1">
      <c r="E273" s="15"/>
      <c r="M273" s="17"/>
      <c r="N273" s="17"/>
      <c r="O273" s="17"/>
      <c r="P273" s="17"/>
      <c r="Q273" s="17"/>
      <c r="R273" s="17"/>
    </row>
    <row r="274" spans="5:18" s="14" customFormat="1">
      <c r="E274" s="15"/>
      <c r="M274" s="17"/>
      <c r="N274" s="17"/>
      <c r="O274" s="17"/>
      <c r="P274" s="17"/>
      <c r="Q274" s="17"/>
      <c r="R274" s="17"/>
    </row>
    <row r="275" spans="5:18" s="14" customFormat="1">
      <c r="E275" s="15"/>
      <c r="M275" s="17"/>
      <c r="N275" s="17"/>
      <c r="O275" s="17"/>
      <c r="P275" s="17"/>
      <c r="Q275" s="17"/>
      <c r="R275" s="17"/>
    </row>
    <row r="276" spans="5:18" s="14" customFormat="1">
      <c r="E276" s="15"/>
      <c r="M276" s="17"/>
      <c r="N276" s="17"/>
      <c r="O276" s="17"/>
      <c r="P276" s="17"/>
      <c r="Q276" s="17"/>
      <c r="R276" s="17"/>
    </row>
    <row r="277" spans="5:18" s="14" customFormat="1">
      <c r="E277" s="15"/>
      <c r="M277" s="17"/>
      <c r="N277" s="17"/>
      <c r="O277" s="17"/>
      <c r="P277" s="17"/>
      <c r="Q277" s="17"/>
      <c r="R277" s="17"/>
    </row>
    <row r="278" spans="5:18" s="14" customFormat="1">
      <c r="E278" s="15"/>
      <c r="M278" s="17"/>
      <c r="N278" s="17"/>
      <c r="O278" s="17"/>
      <c r="P278" s="17"/>
      <c r="Q278" s="17"/>
      <c r="R278" s="17"/>
    </row>
  </sheetData>
  <mergeCells count="5">
    <mergeCell ref="C3:D3"/>
    <mergeCell ref="E3:F3"/>
    <mergeCell ref="G3:H3"/>
    <mergeCell ref="C14:H14"/>
    <mergeCell ref="B1:G1"/>
  </mergeCells>
  <pageMargins left="0.70866141732283472" right="0.70866141732283472" top="0.74803149606299213" bottom="0.74803149606299213" header="0.31496062992125984" footer="0.31496062992125984"/>
  <pageSetup paperSize="9" scale="90" pageOrder="overThenDown" orientation="landscape" r:id="rId1"/>
  <headerFooter>
    <oddHeader>&amp;RZakładka nr 5 - szkodowość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Zakładka nr 1</vt:lpstr>
      <vt:lpstr>Zakładka nr 2</vt:lpstr>
      <vt:lpstr>Zakładka nr 3</vt:lpstr>
      <vt:lpstr>Zakładka nr 4 wykaz pojazdów</vt:lpstr>
      <vt:lpstr>Zakładka nr 5</vt:lpstr>
      <vt:lpstr>'Zakładka nr 4 wykaz pojazdów'!Obszar_wydruku</vt:lpstr>
    </vt:vector>
  </TitlesOfParts>
  <Manager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Waldemar Filipkowski</cp:lastModifiedBy>
  <cp:lastPrinted>2023-11-17T15:11:58Z</cp:lastPrinted>
  <dcterms:created xsi:type="dcterms:W3CDTF">2012-01-13T14:07:06Z</dcterms:created>
  <dcterms:modified xsi:type="dcterms:W3CDTF">2023-11-24T11:53:14Z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