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rudnicka\Desktop\rob\ZP_19 RADUNICA\"/>
    </mc:Choice>
  </mc:AlternateContent>
  <xr:revisionPtr revIDLastSave="0" documentId="8_{2CDB7D47-3E2E-434A-A038-ED3F65A7BD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ŚRokitnica+ksRokitnica-Radunia" sheetId="1" r:id="rId1"/>
  </sheets>
  <calcPr calcId="191029"/>
</workbook>
</file>

<file path=xl/calcChain.xml><?xml version="1.0" encoding="utf-8"?>
<calcChain xmlns="http://schemas.openxmlformats.org/spreadsheetml/2006/main">
  <c r="G109" i="1" l="1"/>
  <c r="G34" i="1"/>
  <c r="G33" i="1"/>
  <c r="G32" i="1"/>
  <c r="G31" i="1"/>
  <c r="G30" i="1"/>
  <c r="G29" i="1"/>
  <c r="G26" i="1"/>
  <c r="G25" i="1"/>
  <c r="G27" i="1" s="1"/>
  <c r="G24" i="1"/>
  <c r="G23" i="1"/>
  <c r="G18" i="1"/>
  <c r="G17" i="1"/>
  <c r="G14" i="1"/>
  <c r="G13" i="1"/>
  <c r="G12" i="1"/>
  <c r="G9" i="1"/>
  <c r="G8" i="1"/>
  <c r="G10" i="1" s="1"/>
  <c r="G53" i="1"/>
  <c r="G52" i="1"/>
  <c r="G51" i="1"/>
  <c r="G50" i="1"/>
  <c r="G49" i="1"/>
  <c r="G111" i="1"/>
  <c r="G112" i="1" s="1"/>
  <c r="G108" i="1"/>
  <c r="G59" i="1"/>
  <c r="G93" i="1"/>
  <c r="G94" i="1"/>
  <c r="G95" i="1"/>
  <c r="G96" i="1"/>
  <c r="G97" i="1"/>
  <c r="G98" i="1"/>
  <c r="G99" i="1"/>
  <c r="G100" i="1"/>
  <c r="G101" i="1"/>
  <c r="G102" i="1"/>
  <c r="G103" i="1"/>
  <c r="G104" i="1"/>
  <c r="G92" i="1"/>
  <c r="G86" i="1"/>
  <c r="G87" i="1"/>
  <c r="G88" i="1"/>
  <c r="G89" i="1"/>
  <c r="G90" i="1"/>
  <c r="G91" i="1"/>
  <c r="G85" i="1"/>
  <c r="G80" i="1"/>
  <c r="G81" i="1"/>
  <c r="G82" i="1"/>
  <c r="G79" i="1"/>
  <c r="G75" i="1"/>
  <c r="G74" i="1"/>
  <c r="G71" i="1"/>
  <c r="G72" i="1" s="1"/>
  <c r="G68" i="1"/>
  <c r="G69" i="1" s="1"/>
  <c r="G65" i="1"/>
  <c r="G64" i="1"/>
  <c r="G58" i="1"/>
  <c r="G60" i="1"/>
  <c r="G61" i="1"/>
  <c r="G57" i="1"/>
  <c r="G45" i="1"/>
  <c r="G46" i="1"/>
  <c r="G44" i="1"/>
  <c r="G41" i="1"/>
  <c r="G40" i="1"/>
  <c r="G35" i="1" l="1"/>
  <c r="G15" i="1"/>
  <c r="G19" i="1"/>
  <c r="G20" i="1" s="1"/>
  <c r="G76" i="1"/>
  <c r="G105" i="1"/>
  <c r="G83" i="1"/>
  <c r="G66" i="1"/>
  <c r="G62" i="1"/>
  <c r="G54" i="1"/>
  <c r="G47" i="1"/>
  <c r="G42" i="1"/>
  <c r="G36" i="1" l="1"/>
  <c r="G37" i="1" s="1"/>
  <c r="G77" i="1"/>
  <c r="G106" i="1" s="1"/>
  <c r="G113" i="1" l="1"/>
</calcChain>
</file>

<file path=xl/sharedStrings.xml><?xml version="1.0" encoding="utf-8"?>
<sst xmlns="http://schemas.openxmlformats.org/spreadsheetml/2006/main" count="413" uniqueCount="217">
  <si>
    <t>Lp.</t>
  </si>
  <si>
    <t>Nr spec. techn.</t>
  </si>
  <si>
    <t>Opis</t>
  </si>
  <si>
    <t>j.m.</t>
  </si>
  <si>
    <t>Ilość</t>
  </si>
  <si>
    <t>Cena jedn.</t>
  </si>
  <si>
    <t>Wartość</t>
  </si>
  <si>
    <t>S-00.00.00. S- 02.00.00. S- 04.03.00</t>
  </si>
  <si>
    <t>0,00</t>
  </si>
  <si>
    <t>1.1.2</t>
  </si>
  <si>
    <r>
      <t xml:space="preserve">Montaż </t>
    </r>
    <r>
      <rPr>
        <b/>
        <sz val="9"/>
        <rFont val="Microsoft Sans Serif"/>
        <family val="2"/>
        <charset val="238"/>
      </rPr>
      <t xml:space="preserve">hydrantu nadziemnego DN80 </t>
    </r>
    <r>
      <rPr>
        <sz val="9"/>
        <rFont val="Microsoft Sans Serif"/>
        <family val="2"/>
        <charset val="238"/>
      </rPr>
      <t>wraz z robotami ziemnymi: wykopem, odwodnieniem, umocnieniem, zabezpieczeniem uzbrojenia, podłożem, podsypką, obsypką, zasypem, zagęszczeniem, wywozem i utylizacją nadmiaru gruntu, oznakowaniem</t>
    </r>
  </si>
  <si>
    <t>kpl.</t>
  </si>
  <si>
    <t>1,000</t>
  </si>
  <si>
    <r>
      <t xml:space="preserve">Montaż </t>
    </r>
    <r>
      <rPr>
        <b/>
        <sz val="9"/>
        <rFont val="Microsoft Sans Serif"/>
        <family val="2"/>
        <charset val="238"/>
      </rPr>
      <t xml:space="preserve">zasuwy kołnierzowej DN80 </t>
    </r>
    <r>
      <rPr>
        <sz val="9"/>
        <rFont val="Microsoft Sans Serif"/>
        <family val="2"/>
        <charset val="238"/>
      </rPr>
      <t>wraz z robotami ziemnymi: wykopem, odwodnieniem, umocnieniem, zabezpieczeniem uzbrojenia, podłożem, podsypką, obsypką, zasypem, zagęszczeniem, wywozem i utylizacją nadmiaru gruntu, oznakowaniem</t>
    </r>
  </si>
  <si>
    <r>
      <t xml:space="preserve">Montaż </t>
    </r>
    <r>
      <rPr>
        <b/>
        <sz val="9"/>
        <rFont val="Microsoft Sans Serif"/>
        <family val="2"/>
        <charset val="238"/>
      </rPr>
      <t xml:space="preserve">zasuwy kołnierzowej DN25 </t>
    </r>
    <r>
      <rPr>
        <sz val="9"/>
        <rFont val="Microsoft Sans Serif"/>
        <family val="2"/>
        <charset val="238"/>
      </rPr>
      <t>wraz z robotami ziemnymi: wykopem, odwodnieniem, umocnieniem, zabezpieczeniem uzbrojenia, podłożem, podsypką, obsypką, zasypem, zagęszczeniem, wywozem i utylizacją nadmiaru gruntu, oznakowaniem</t>
    </r>
  </si>
  <si>
    <r>
      <rPr>
        <b/>
        <sz val="9"/>
        <rFont val="Microsoft Sans Serif"/>
        <family val="2"/>
        <charset val="238"/>
      </rPr>
      <t>Razem: Roboty ziemne i montażowe - armatura</t>
    </r>
  </si>
  <si>
    <r>
      <rPr>
        <b/>
        <sz val="9"/>
        <rFont val="Microsoft Sans Serif"/>
        <family val="2"/>
        <charset val="238"/>
      </rPr>
      <t>Przepompownia ścieków</t>
    </r>
  </si>
  <si>
    <t>S-00.00.00. S- 02.00.00. S- 05.01.00.</t>
  </si>
  <si>
    <t>S-00.00.00. S-02.00.00. S-05.01.00.</t>
  </si>
  <si>
    <r>
      <t xml:space="preserve">Montaż </t>
    </r>
    <r>
      <rPr>
        <b/>
        <sz val="9"/>
        <rFont val="Microsoft Sans Serif"/>
        <family val="2"/>
        <charset val="238"/>
      </rPr>
      <t xml:space="preserve">żurawia </t>
    </r>
    <r>
      <rPr>
        <sz val="9"/>
        <rFont val="Microsoft Sans Serif"/>
        <family val="2"/>
        <charset val="238"/>
      </rPr>
      <t>przeznaczonego do obsługi przepompowni</t>
    </r>
  </si>
  <si>
    <r>
      <t xml:space="preserve">Montaż </t>
    </r>
    <r>
      <rPr>
        <b/>
        <sz val="9"/>
        <rFont val="Microsoft Sans Serif"/>
        <family val="2"/>
        <charset val="238"/>
      </rPr>
      <t xml:space="preserve">studzienki ściekowej </t>
    </r>
    <r>
      <rPr>
        <sz val="9"/>
        <rFont val="Microsoft Sans Serif"/>
        <family val="2"/>
        <charset val="238"/>
      </rPr>
      <t>wraz z przykanalikiem</t>
    </r>
  </si>
  <si>
    <r>
      <rPr>
        <b/>
        <sz val="9"/>
        <rFont val="Microsoft Sans Serif"/>
        <family val="2"/>
        <charset val="238"/>
      </rPr>
      <t>Razem: Przepompownia ścieków</t>
    </r>
  </si>
  <si>
    <r>
      <rPr>
        <b/>
        <sz val="9"/>
        <rFont val="Microsoft Sans Serif"/>
        <family val="2"/>
        <charset val="238"/>
      </rPr>
      <t>Komora zasuw</t>
    </r>
  </si>
  <si>
    <r>
      <t xml:space="preserve">Montaż komory zasuw z kręgów betonowych </t>
    </r>
    <r>
      <rPr>
        <b/>
        <sz val="9"/>
        <rFont val="Microsoft Sans Serif"/>
        <family val="2"/>
        <charset val="238"/>
      </rPr>
      <t xml:space="preserve">DN2500mm </t>
    </r>
    <r>
      <rPr>
        <sz val="9"/>
        <rFont val="Microsoft Sans Serif"/>
        <family val="2"/>
        <charset val="238"/>
      </rPr>
      <t>wraz robotami ziemnymi: wykopem, odwodnieniem, umocnieniem, zabezpieczeniem uzbrojenia, ułożeniem geowłókniny ,podłożem, podsypką, obsypką, zasypem, zagęszczeniem, wywozem i utylizacją nadmiaru gruntu</t>
    </r>
  </si>
  <si>
    <r>
      <t xml:space="preserve">Wyposażenie komory zasuw z kręgów betonowych </t>
    </r>
    <r>
      <rPr>
        <b/>
        <sz val="9"/>
        <rFont val="Microsoft Sans Serif"/>
        <family val="2"/>
        <charset val="238"/>
      </rPr>
      <t xml:space="preserve">DN2500mm </t>
    </r>
    <r>
      <rPr>
        <sz val="9"/>
        <rFont val="Microsoft Sans Serif"/>
        <family val="2"/>
        <charset val="238"/>
      </rPr>
      <t>zgodnie z dokumentacją projektową (wraz z rurociągami)</t>
    </r>
  </si>
  <si>
    <r>
      <rPr>
        <b/>
        <sz val="9"/>
        <rFont val="Microsoft Sans Serif"/>
        <family val="2"/>
        <charset val="238"/>
      </rPr>
      <t>Razem: Komora zasuw</t>
    </r>
  </si>
  <si>
    <r>
      <rPr>
        <b/>
        <sz val="9"/>
        <rFont val="Microsoft Sans Serif"/>
        <family val="2"/>
        <charset val="238"/>
      </rPr>
      <t>Wyposażenie istniejącej studni rozprężnej</t>
    </r>
  </si>
  <si>
    <t>Wyposażenie istniejącej studni rozprężnej zgodnie z dokumentacją projektową (wraz z rurociągami)</t>
  </si>
  <si>
    <r>
      <rPr>
        <b/>
        <sz val="9"/>
        <rFont val="Microsoft Sans Serif"/>
        <family val="2"/>
        <charset val="238"/>
      </rPr>
      <t>Razem: Wyposażenie istniejącej studni rozprężnej</t>
    </r>
  </si>
  <si>
    <r>
      <rPr>
        <b/>
        <sz val="9"/>
        <rFont val="Microsoft Sans Serif"/>
        <family val="2"/>
        <charset val="238"/>
      </rPr>
      <t>Agregat prądotwórczy</t>
    </r>
  </si>
  <si>
    <r>
      <t xml:space="preserve">Wykonanie </t>
    </r>
    <r>
      <rPr>
        <b/>
        <sz val="9"/>
        <rFont val="Microsoft Sans Serif"/>
        <family val="2"/>
        <charset val="238"/>
      </rPr>
      <t xml:space="preserve">fundamentu </t>
    </r>
    <r>
      <rPr>
        <sz val="9"/>
        <rFont val="Microsoft Sans Serif"/>
        <family val="2"/>
        <charset val="238"/>
      </rPr>
      <t>pod agregat prądotwórczy</t>
    </r>
  </si>
  <si>
    <r>
      <t xml:space="preserve">Dostawa i montaż </t>
    </r>
    <r>
      <rPr>
        <b/>
        <sz val="9"/>
        <rFont val="Microsoft Sans Serif"/>
        <family val="2"/>
        <charset val="238"/>
      </rPr>
      <t xml:space="preserve">wiaty pod agregat </t>
    </r>
    <r>
      <rPr>
        <sz val="9"/>
        <rFont val="Microsoft Sans Serif"/>
        <family val="2"/>
        <charset val="238"/>
      </rPr>
      <t>zgodnie z dokumentacją projektową</t>
    </r>
  </si>
  <si>
    <r>
      <rPr>
        <b/>
        <sz val="9"/>
        <rFont val="Microsoft Sans Serif"/>
        <family val="2"/>
        <charset val="238"/>
      </rPr>
      <t>Razem: Agregat prądotwórczy</t>
    </r>
  </si>
  <si>
    <r>
      <rPr>
        <b/>
        <sz val="9"/>
        <rFont val="Microsoft Sans Serif"/>
        <family val="2"/>
        <charset val="238"/>
      </rPr>
      <t>Razem: Roboty ziemne i montażowe - urządzenia budowlane i armatura</t>
    </r>
  </si>
  <si>
    <r>
      <rPr>
        <b/>
        <sz val="9"/>
        <rFont val="Microsoft Sans Serif"/>
        <family val="2"/>
        <charset val="238"/>
      </rPr>
      <t>Zagospodarowanie terenu przepompowni</t>
    </r>
  </si>
  <si>
    <r>
      <t xml:space="preserve">Wykonanie </t>
    </r>
    <r>
      <rPr>
        <b/>
        <sz val="9"/>
        <rFont val="Microsoft Sans Serif"/>
        <family val="2"/>
        <charset val="238"/>
      </rPr>
      <t xml:space="preserve">nawierzchni z kostki betonowej </t>
    </r>
    <r>
      <rPr>
        <sz val="9"/>
        <rFont val="Microsoft Sans Serif"/>
        <family val="2"/>
        <charset val="238"/>
      </rPr>
      <t>zgodnie z dokumentacją projektową</t>
    </r>
  </si>
  <si>
    <r>
      <t xml:space="preserve">Wykonanie </t>
    </r>
    <r>
      <rPr>
        <b/>
        <sz val="9"/>
        <rFont val="Microsoft Sans Serif"/>
        <family val="2"/>
        <charset val="238"/>
      </rPr>
      <t xml:space="preserve">nawierzchni z płyt YOMB </t>
    </r>
    <r>
      <rPr>
        <sz val="9"/>
        <rFont val="Microsoft Sans Serif"/>
        <family val="2"/>
        <charset val="238"/>
      </rPr>
      <t>zgodnie z dokumentacją projektową</t>
    </r>
  </si>
  <si>
    <r>
      <t xml:space="preserve">Wykonanie </t>
    </r>
    <r>
      <rPr>
        <b/>
        <sz val="9"/>
        <rFont val="Microsoft Sans Serif"/>
        <family val="2"/>
        <charset val="238"/>
      </rPr>
      <t xml:space="preserve">ogrodzenia terenu przepompowni ścieków wraz z bramą </t>
    </r>
    <r>
      <rPr>
        <sz val="9"/>
        <rFont val="Microsoft Sans Serif"/>
        <family val="2"/>
        <charset val="238"/>
      </rPr>
      <t>zgodnie z dokumentacją projektową</t>
    </r>
  </si>
  <si>
    <r>
      <t xml:space="preserve">Wykonanie </t>
    </r>
    <r>
      <rPr>
        <b/>
        <sz val="9"/>
        <rFont val="Microsoft Sans Serif"/>
        <family val="2"/>
        <charset val="238"/>
      </rPr>
      <t xml:space="preserve">ogrodu deszczowego wraz z nasadzeniami </t>
    </r>
    <r>
      <rPr>
        <sz val="9"/>
        <rFont val="Microsoft Sans Serif"/>
        <family val="2"/>
        <charset val="238"/>
      </rPr>
      <t>(krwawnica pospolita + dzika róża) zgodnie z dokumentacją projektową</t>
    </r>
  </si>
  <si>
    <r>
      <rPr>
        <b/>
        <sz val="9"/>
        <rFont val="Microsoft Sans Serif"/>
        <family val="2"/>
        <charset val="238"/>
      </rPr>
      <t>Razem: Zagospodarowanie terenu przepompowni</t>
    </r>
  </si>
  <si>
    <r>
      <rPr>
        <b/>
        <sz val="9"/>
        <rFont val="Microsoft Sans Serif"/>
        <family val="2"/>
        <charset val="238"/>
      </rPr>
      <t>Branża elektrycza i AKPiA</t>
    </r>
  </si>
  <si>
    <t>E-12.01.00.</t>
  </si>
  <si>
    <t>Budowa linii kablowych w w rurze/w wykopie,</t>
  </si>
  <si>
    <t>Budowa przewodów w rurze/w wykopie,</t>
  </si>
  <si>
    <t>Budowa rozdzielnicy zasilająco-sterującej w tym zakup i transport materiałów, aparatów i urządzeń, dostawa rozdzielnicy na plac budowy, montaż rozdzielnicy wraz z wyposażeniem na fundamencie betonowym, podłączenie kabli i przewodów;</t>
  </si>
  <si>
    <t>Budowa rozdzielnicy pośredniej z tworzywa sztucznego zgodnie z projektem w tym zakup i transport materiałów, dostawa rozdzielnicy na plac budowy, montaż rozdzielnicy wraz z wyposażeniem na fundamencie z tworzywa sztucznego, podłączenie kabli i przewodów zgodnie z projektem;</t>
  </si>
  <si>
    <t>Montaż i podłączenie hydrostatycznej sondy poziomu, podłączenia pływakowych sygnalizatorów poziomu, w tym zakup i transport na plac budowy;</t>
  </si>
  <si>
    <r>
      <t xml:space="preserve">Dostawa i uruchomienie </t>
    </r>
    <r>
      <rPr>
        <b/>
        <sz val="9"/>
        <rFont val="Microsoft Sans Serif"/>
        <family val="2"/>
        <charset val="238"/>
      </rPr>
      <t xml:space="preserve">agragatu prądotwórczego </t>
    </r>
    <r>
      <rPr>
        <sz val="9"/>
        <rFont val="Microsoft Sans Serif"/>
        <family val="2"/>
        <charset val="238"/>
      </rPr>
      <t>zgodnie z dokumentacją projektową</t>
    </r>
  </si>
  <si>
    <t>Montażu i podłączenia kontaktronów</t>
  </si>
  <si>
    <t>Programowanie sterownika PLC, panelu operatorskiego, modemów do transmisji danych - programowanie urządzeń, testy funkcjonalne programów, testy transmisji danych, testy wewnętrznej komunikacji MODBUS</t>
  </si>
  <si>
    <t>Rozruch przepompowni ścieków w zakresie instalacji elektrycznych i AKPiA, w tym sprawdzenie w warunkach roboczych prawidłowości działania poszczególnych obwodów, urządzeń instalacji elektrycznych i AKPiA między innymi :sprawdzenie prądów pomp, kierunku obrotów silników pomp, pomiaru poziomu, pomiaru przepływu, układu sterowania pracą pomp - praca ręczna i automatyczna, układu ręcznego i automatycznego włączania oświetlenia zewnętrznego, układu przekazu danych, lokalnego układu wizualizacji pracy przepompowni ścieków, instalacji antywłamaniowej, sprawdzenie zasilania awaryjnego z przewoźnego agregatu prądotwórczego, usunięcie ewentualnych usterek, sporządzenie protokołu.</t>
  </si>
  <si>
    <r>
      <rPr>
        <b/>
        <sz val="9"/>
        <rFont val="Microsoft Sans Serif"/>
        <family val="2"/>
        <charset val="238"/>
      </rPr>
      <t>Razem: Branża elektrycza i AKPiA</t>
    </r>
  </si>
  <si>
    <t>S-00.00.00. S-02.00.00. S-04.03.00</t>
  </si>
  <si>
    <t>S-00.00.00. S-11.01.00.</t>
  </si>
  <si>
    <t>Przedmiar robót</t>
  </si>
  <si>
    <t xml:space="preserve">S-00.00.00. S-02.00.00. </t>
  </si>
  <si>
    <t>Pomiar powykonawczy</t>
  </si>
  <si>
    <t>Dostarczenie uwierzytelnionej mapy powykonawczej (wraz z wpisem o zgodności ZUD)</t>
  </si>
  <si>
    <t>Razem: Pomiar powykonawczy</t>
  </si>
  <si>
    <t>Razem: Dokumentacja powykonawcza</t>
  </si>
  <si>
    <r>
      <t xml:space="preserve">Montaż rurociągu </t>
    </r>
    <r>
      <rPr>
        <b/>
        <sz val="9"/>
        <rFont val="Microsoft Sans Serif"/>
        <family val="2"/>
        <charset val="238"/>
      </rPr>
      <t xml:space="preserve">fi 25mm PE </t>
    </r>
    <r>
      <rPr>
        <sz val="9"/>
        <rFont val="Microsoft Sans Serif"/>
        <family val="2"/>
        <charset val="238"/>
      </rPr>
      <t>wraz z robotami ziemnymi odwodnieniem, umocnieniem, zabezpieczeniem uzbrojenia, podłożem, podsypką, obsypką, zasypem, zagęszczeniem, wywozem, utylizacją nadmiaru gruntu, próbę szczelności, badaniem wody, L=~14,0m</t>
    </r>
  </si>
  <si>
    <r>
      <t xml:space="preserve">Montaż rurociągu </t>
    </r>
    <r>
      <rPr>
        <b/>
        <sz val="9"/>
        <rFont val="Microsoft Sans Serif"/>
        <family val="2"/>
        <charset val="238"/>
      </rPr>
      <t xml:space="preserve">fi 80 żel. sfer. </t>
    </r>
    <r>
      <rPr>
        <sz val="9"/>
        <rFont val="Microsoft Sans Serif"/>
        <family val="2"/>
        <charset val="238"/>
      </rPr>
      <t>wraz z robotami ziemnymi: wykopem, odwodnieniem, umocnieniem, zabezpieczeniem uzbrojenia, podłożem, podsypką, obsypką, zasypem, zagęszczeniem, wywozem, utylizacją nadmiaru gruntu, próbą szczelności, badaniem wody, L=</t>
    </r>
    <r>
      <rPr>
        <sz val="9"/>
        <rFont val="Calibri"/>
        <family val="2"/>
        <charset val="238"/>
      </rPr>
      <t>~</t>
    </r>
    <r>
      <rPr>
        <sz val="9"/>
        <rFont val="Microsoft Sans Serif"/>
        <family val="2"/>
        <charset val="238"/>
      </rPr>
      <t>3,9m</t>
    </r>
  </si>
  <si>
    <t>Roboty ziemne i montażowe - Instalacja wodociągowa</t>
  </si>
  <si>
    <t>Razem: Roboty ziemne i montażowe - Instalacja wodociągowa</t>
  </si>
  <si>
    <t>Roboty ziemne i montażowe - urządzenia budowlane i armatura</t>
  </si>
  <si>
    <t>Roboty ziemne i montażowe - rurociągi międzyobiektowe</t>
  </si>
  <si>
    <r>
      <t xml:space="preserve">Montaż rurociągu dopływowego ścieków </t>
    </r>
    <r>
      <rPr>
        <b/>
        <sz val="9"/>
        <rFont val="Microsoft Sans Serif"/>
        <family val="2"/>
        <charset val="238"/>
      </rPr>
      <t xml:space="preserve">DN300 </t>
    </r>
    <r>
      <rPr>
        <sz val="9"/>
        <rFont val="Microsoft Sans Serif"/>
        <family val="2"/>
        <charset val="238"/>
      </rPr>
      <t>między studzienką rozprężną a komorą pomp wraz z robotami ziemnymi: wykopem, odwodnieniem, umocnieniem, zabezpieczeniem uzbrojenia, podłożem, podsypką, obsypką, zasypem, zagęszczeniem, wywozem, utylizacją nadmiaru gruntu, próbą szczelności, L=</t>
    </r>
    <r>
      <rPr>
        <sz val="9"/>
        <rFont val="Calibri"/>
        <family val="2"/>
        <charset val="238"/>
      </rPr>
      <t>~1,8</t>
    </r>
    <r>
      <rPr>
        <sz val="9"/>
        <rFont val="Microsoft Sans Serif"/>
        <family val="2"/>
        <charset val="238"/>
      </rPr>
      <t>m</t>
    </r>
  </si>
  <si>
    <r>
      <t xml:space="preserve">Montaż rurociągu tłocznego </t>
    </r>
    <r>
      <rPr>
        <b/>
        <sz val="9"/>
        <rFont val="Microsoft Sans Serif"/>
        <family val="2"/>
        <charset val="238"/>
      </rPr>
      <t xml:space="preserve">DN200 </t>
    </r>
    <r>
      <rPr>
        <sz val="9"/>
        <rFont val="Microsoft Sans Serif"/>
        <family val="2"/>
        <charset val="238"/>
      </rPr>
      <t>z komory zasuw z włączeniem do rur. tłocznego wraz z robotami ziemnymi, odwodnieniem, umocnieniem, zabezpieczeniem uzbrojenia, podłożem, podsypką, obsypką, zasypem, zagęszczeniem, wywozem, utylizacją nadmiaru gruntu, próbą szczelności, L=</t>
    </r>
    <r>
      <rPr>
        <sz val="9"/>
        <rFont val="Calibri"/>
        <family val="2"/>
        <charset val="238"/>
      </rPr>
      <t>~1,6m</t>
    </r>
  </si>
  <si>
    <r>
      <t xml:space="preserve">Montaż rurociągów tłocznych </t>
    </r>
    <r>
      <rPr>
        <b/>
        <sz val="9"/>
        <rFont val="Microsoft Sans Serif"/>
        <family val="2"/>
        <charset val="238"/>
      </rPr>
      <t xml:space="preserve">DN200 </t>
    </r>
    <r>
      <rPr>
        <sz val="9"/>
        <rFont val="Microsoft Sans Serif"/>
        <family val="2"/>
        <charset val="238"/>
      </rPr>
      <t>między komorą pomp a komorą zasuw wraz z robotami ziemnymi, odwodnieniem, umocnieniem, zabezpieczeniem uzbrojenia, podłożem, podsypką, obsypką, zasypem, zagęszczeniem, wywozem, utylizacją nadmiaru gruntu, próbą szczelności, L=</t>
    </r>
    <r>
      <rPr>
        <sz val="9"/>
        <rFont val="Calibri"/>
        <family val="2"/>
        <charset val="238"/>
      </rPr>
      <t>~2x1,4m</t>
    </r>
  </si>
  <si>
    <r>
      <t xml:space="preserve">Montaż rurociągów powietrza do dezodoracji </t>
    </r>
    <r>
      <rPr>
        <b/>
        <sz val="9"/>
        <rFont val="Microsoft Sans Serif"/>
        <family val="2"/>
        <charset val="238"/>
      </rPr>
      <t xml:space="preserve">DN100 </t>
    </r>
    <r>
      <rPr>
        <sz val="9"/>
        <rFont val="Microsoft Sans Serif"/>
        <family val="2"/>
        <charset val="238"/>
      </rPr>
      <t>między biofiltrem a komorą pomp i studzienką rozprężną, z montażem wyposażenia wraz z robotami ziemnymi, odwodnieniem, umocnieniem, zabezpieczeniem uzbrojenia, podłożem, podsypką, obsypką, zasypem, zagęszczeniem, wywozem, utylizacją nadmiaru gruntu, próbą szczelności, L=</t>
    </r>
    <r>
      <rPr>
        <sz val="9"/>
        <rFont val="Calibri"/>
        <family val="2"/>
        <charset val="238"/>
      </rPr>
      <t>~4,5m</t>
    </r>
  </si>
  <si>
    <r>
      <t xml:space="preserve">Montaż instalacji kanalizacyjnej (odprowadzenie kondensatu z biofiltra) </t>
    </r>
    <r>
      <rPr>
        <b/>
        <sz val="9"/>
        <rFont val="Microsoft Sans Serif"/>
        <family val="2"/>
        <charset val="238"/>
      </rPr>
      <t>DN32</t>
    </r>
    <r>
      <rPr>
        <sz val="9"/>
        <rFont val="Microsoft Sans Serif"/>
        <family val="2"/>
        <charset val="238"/>
      </rPr>
      <t xml:space="preserve"> wraz z robotami ziemnymi, odwodnieniem, umocnieniem, zabezpieczeniem uzbrojenia, podłożem, podsypką, obsypką, zasypem, zagęszczeniem, wywozem, utylizacją nadmiaru gruntu, próbą szczelności, L=</t>
    </r>
    <r>
      <rPr>
        <sz val="9"/>
        <rFont val="Calibri"/>
        <family val="2"/>
        <charset val="238"/>
      </rPr>
      <t>~2,6m</t>
    </r>
  </si>
  <si>
    <t>Razem: Roboty ziemne i montażowe - rurociągi międzyobiektowe</t>
  </si>
  <si>
    <t>Roboty ziemne i montażowe - armatura</t>
  </si>
  <si>
    <r>
      <t xml:space="preserve">Montaż </t>
    </r>
    <r>
      <rPr>
        <b/>
        <sz val="9"/>
        <color rgb="FF000000"/>
        <rFont val="Microsoft Sans Serif"/>
        <family val="2"/>
        <charset val="238"/>
      </rPr>
      <t>pomp zatapialnych</t>
    </r>
    <r>
      <rPr>
        <sz val="9"/>
        <color rgb="FF000000"/>
        <rFont val="Microsoft Sans Serif"/>
        <family val="2"/>
        <charset val="238"/>
      </rPr>
      <t xml:space="preserve"> Q=45l/s, H=29m</t>
    </r>
  </si>
  <si>
    <t>Biofiltr</t>
  </si>
  <si>
    <r>
      <t xml:space="preserve">Montaż </t>
    </r>
    <r>
      <rPr>
        <b/>
        <sz val="9"/>
        <rFont val="Microsoft Sans Serif"/>
        <family val="2"/>
        <charset val="238"/>
      </rPr>
      <t>biofiltra z włączeniem do instalacji</t>
    </r>
  </si>
  <si>
    <t xml:space="preserve">Razem: Biofiltr </t>
  </si>
  <si>
    <t>Budowa instalacji uziemiającej</t>
  </si>
  <si>
    <t>Budowa instalacji połączeń wyrównawczych</t>
  </si>
  <si>
    <t>Budowa oświetlenia terenu</t>
  </si>
  <si>
    <t>Podłączenie przepływomierza elektromagnetycznego od strony przetwornika pomiaru przepływu i od strony głowicy pomiarowej, zabezpieczenie cewek głowicy pomiarowej przed wilgocią za pomocą żelu zabezpieczającego, sprawdzenie poprawności działania</t>
  </si>
  <si>
    <t>Sprawdzenie odbiorcze instalacji elektrycznej: pomiary rezystancji izolacji kabli i przewodów, obejmujące wykonanie pomiarów miernikiem rezystancji kabli i przewodów energetycznych, kabli i przewodów sterowniczych, sporządzenie protokołu</t>
  </si>
  <si>
    <t>Sprawdzenie odbiorcze instalacji elektrycznej: pomiary rezystancji uziemień, w tym wykonanie miernikiem pomiarów rezystancji poszczególnych obwodów instalacji uziemiającej, sporządzenie protokołu</t>
  </si>
  <si>
    <t>Sprawdzenie odbiorcze instalacji elektrycznej: pomiary połączeń wyrównawczych, w tym pomiary ciągłości połączeń wyrównawczych, sporządzenie protokołu</t>
  </si>
  <si>
    <t>Sprawdzenie odbiorcze instalacji elektrycznej: pomiary skuteczności samoczynnego wyłączenia napięcia zasilającego przy zasilaniu z sieci elektroenergetycznej, zasilaniu z przewoźnego agregatu prądotwórczego, w tym wykonanie pomiarów impedancji pętli zwarciowych miernikiem i porównanie wyników z obliczonymi wartościami, sporządzenie protokołu</t>
  </si>
  <si>
    <t>Sprawdzenie odbiorcze instalacji elektrycznej: pomiary natężenia oświetlenia, sporządzenie protokołu</t>
  </si>
  <si>
    <t>Sprawdzenie odbiorcze instalacji elektrycznej: pomiary wyłączników różnicowo-prądowych, w tym sprawdzanie działania wyłączników przyciskiem (test), sprawdzenie prawidłowości połączeń przewodów L, N, PE, pomiar czasu wyłączania wyłączników, pomiar prądu wyłączania, przy zasilaniu z sieci elektroenergetycznej, zasilaniu z przewoźnego agregatu prądotwórczego sporządzenie protokołu</t>
  </si>
  <si>
    <t>Pomiary pomontażowe rozdzielnic: zasilająco-sterowniczej i pośredniej w tym sprawdzenie prawidłowości wykonania połączeń obwodów, rozmieszczenia i zamocowania urządzeń, aparatów, sprzętu i osprzętu, dokręcenie styków, sprawdzenie izolacji szyn PE i N, sprawdzenie ciągłości żył i przewodów, sporządzenie protokołu</t>
  </si>
  <si>
    <t>1.5.1</t>
  </si>
  <si>
    <t>1.6.1</t>
  </si>
  <si>
    <t>Dokumentacja powykonawcza</t>
  </si>
  <si>
    <t>Sporządzenia dokumentacji powykonawczej w formie papierowej i na nośniku elektronicznym</t>
  </si>
  <si>
    <t>S-00.00.00. S-02.00.00. S-04.03.00  S-05.01.00. S-11.01.00.  E-12.01.00.</t>
  </si>
  <si>
    <t>1.1</t>
  </si>
  <si>
    <t>Budowa sieci kanalizacji sanitarnej w rejonie ul. Bałtyckiej i ul. Słonecznej w Rokitnicy Gmina Pruszcz Gdański, dz. 36/13, 244, 36/5, 310/1 obręb 0013</t>
  </si>
  <si>
    <t>1.1.1</t>
  </si>
  <si>
    <t>Roboty rozbiórkowe, odtworzeniowe, ziemne i montażowe - sieć kanalizacyjna</t>
  </si>
  <si>
    <t>1 d.1.1.1</t>
  </si>
  <si>
    <t>S-02.00.00. S-03.20.01.</t>
  </si>
  <si>
    <r>
      <t xml:space="preserve">Montaż rurociągu </t>
    </r>
    <r>
      <rPr>
        <b/>
        <sz val="9"/>
        <color indexed="8"/>
        <rFont val="Microsoft Sans Serif"/>
        <family val="2"/>
        <charset val="238"/>
      </rPr>
      <t>fi 225mm</t>
    </r>
    <r>
      <rPr>
        <sz val="9"/>
        <color indexed="8"/>
        <rFont val="Microsoft Sans Serif"/>
        <family val="2"/>
        <charset val="238"/>
      </rPr>
      <t xml:space="preserve"> </t>
    </r>
    <r>
      <rPr>
        <b/>
        <sz val="9"/>
        <color indexed="8"/>
        <rFont val="Microsoft Sans Serif"/>
        <family val="2"/>
        <charset val="238"/>
      </rPr>
      <t>PE</t>
    </r>
    <r>
      <rPr>
        <sz val="9"/>
        <color indexed="8"/>
        <rFont val="Microsoft Sans Serif"/>
        <family val="2"/>
        <charset val="238"/>
      </rPr>
      <t xml:space="preserve"> wraz z rozbiórką nawierzchni, robotami ziemnymi: wykopem, odwodnieniem, umocnieniem, zabezpieczeniem uzbrojenia, ułożeniem geosiatki i geotkaniny, podłożem, podsypką, obsypką, zasypem, zagęszczeniem, wywozem, utylizacją nadmiaru gruntu, próbą szczelności, odtworzeniem nawierzchni</t>
    </r>
  </si>
  <si>
    <t>m</t>
  </si>
  <si>
    <t>2 d.1.1.1</t>
  </si>
  <si>
    <r>
      <t xml:space="preserve">Montaż rurociągu </t>
    </r>
    <r>
      <rPr>
        <b/>
        <sz val="9"/>
        <color indexed="8"/>
        <rFont val="Microsoft Sans Serif"/>
        <family val="2"/>
        <charset val="238"/>
      </rPr>
      <t>fi 225mm</t>
    </r>
    <r>
      <rPr>
        <sz val="9"/>
        <color indexed="8"/>
        <rFont val="Microsoft Sans Serif"/>
        <family val="2"/>
        <charset val="238"/>
      </rPr>
      <t xml:space="preserve"> </t>
    </r>
    <r>
      <rPr>
        <b/>
        <sz val="9"/>
        <color indexed="8"/>
        <rFont val="Microsoft Sans Serif"/>
        <family val="2"/>
        <charset val="238"/>
      </rPr>
      <t>PE</t>
    </r>
    <r>
      <rPr>
        <sz val="9"/>
        <color indexed="8"/>
        <rFont val="Microsoft Sans Serif"/>
        <family val="2"/>
        <charset val="238"/>
      </rPr>
      <t xml:space="preserve">  w </t>
    </r>
    <r>
      <rPr>
        <b/>
        <sz val="9"/>
        <color indexed="8"/>
        <rFont val="Microsoft Sans Serif"/>
        <family val="2"/>
        <charset val="238"/>
      </rPr>
      <t>technologii bezwykopowej</t>
    </r>
    <r>
      <rPr>
        <sz val="9"/>
        <color indexed="8"/>
        <rFont val="Microsoft Sans Serif"/>
        <family val="2"/>
        <charset val="238"/>
      </rPr>
      <t xml:space="preserve"> wraz z komorami startowymi i odbiorczymi, rozbiórką nawierzchni, wykopem, odwodnieniem, umocnieniem, zabezpieczeniem uzbrojenia, podłożem, podsypką, obsypką, zasypem, zagęszczeniem, wywozem, utylizacją nadmiaru gruntu, próbę szczelności, odtworzeniem nawierzchni</t>
    </r>
  </si>
  <si>
    <t>Razem: Roboty rozbiórkowe, odtworzeniowe, ziemne i montażowe - sieć kanalizacyjna</t>
  </si>
  <si>
    <t>Roboty rozbiórkowe, odtworzeniowe, ziemne i montażowe - urządzenia budowlane i armatura</t>
  </si>
  <si>
    <t>3 d.1.1.2</t>
  </si>
  <si>
    <t>S-02.00.00. S-03.20.03.</t>
  </si>
  <si>
    <r>
      <t>Montaż studzienek rewizyjnych</t>
    </r>
    <r>
      <rPr>
        <b/>
        <sz val="9"/>
        <color indexed="8"/>
        <rFont val="Microsoft Sans Serif"/>
        <family val="2"/>
        <charset val="238"/>
      </rPr>
      <t xml:space="preserve"> DN1500mm</t>
    </r>
    <r>
      <rPr>
        <sz val="9"/>
        <color indexed="8"/>
        <rFont val="Microsoft Sans Serif"/>
        <family val="2"/>
        <charset val="238"/>
      </rPr>
      <t xml:space="preserve"> (</t>
    </r>
    <r>
      <rPr>
        <b/>
        <sz val="9"/>
        <color indexed="8"/>
        <rFont val="Microsoft Sans Serif"/>
        <family val="2"/>
        <charset val="238"/>
      </rPr>
      <t>SP12)</t>
    </r>
    <r>
      <rPr>
        <sz val="9"/>
        <color indexed="8"/>
        <rFont val="Microsoft Sans Serif"/>
        <family val="2"/>
        <charset val="238"/>
      </rPr>
      <t xml:space="preserve"> wraz z rozbiórką nawierzchni, robotami ziemnymi: wykopem, odwodnieniem, umocnieniem, zabezpieczeniem uzbrojenia, ułożeniem geosiatki i geowłókniny, podłożem, podsypką, obsypką, zasypem, zagęszczeniem, wywozem i utylizacją nadmiaru gruntu, izolacją oraz odtworzeniem nawierzchni</t>
    </r>
  </si>
  <si>
    <t>4 d.1.1.2</t>
  </si>
  <si>
    <r>
      <t xml:space="preserve">Montaż komory rewizyjnej </t>
    </r>
    <r>
      <rPr>
        <b/>
        <sz val="9"/>
        <color indexed="8"/>
        <rFont val="Microsoft Sans Serif"/>
        <family val="2"/>
        <charset val="238"/>
      </rPr>
      <t>DN 2000mmx1500mm</t>
    </r>
    <r>
      <rPr>
        <sz val="9"/>
        <color indexed="8"/>
        <rFont val="Microsoft Sans Serif"/>
        <family val="2"/>
        <charset val="238"/>
      </rPr>
      <t xml:space="preserve"> (</t>
    </r>
    <r>
      <rPr>
        <b/>
        <sz val="9"/>
        <color indexed="8"/>
        <rFont val="Microsoft Sans Serif"/>
        <family val="2"/>
        <charset val="238"/>
      </rPr>
      <t>SP13)</t>
    </r>
    <r>
      <rPr>
        <sz val="9"/>
        <color indexed="8"/>
        <rFont val="Microsoft Sans Serif"/>
        <family val="2"/>
        <charset val="238"/>
      </rPr>
      <t xml:space="preserve"> wraz z rozbiórką nawierzchni, robotami ziemnymi: wykopem, odwodnieniem, umocnieniem, zabezpieczeniem uzbrojenia, ułożeniem geosiatki i geowłókniny, podłożem, podsypką, obsypką, zasypem, zagęszczeniem, wywozem i utylizacją nadmiaru gruntu, i izolacją oraz odtworzeniem nawierzchni</t>
    </r>
  </si>
  <si>
    <t>5 d.1.1.2</t>
  </si>
  <si>
    <t>S-05.02.00.</t>
  </si>
  <si>
    <t xml:space="preserve">Montaż orurowania, zasuw, podpór, uszczelnień w studzienkach/komorach rewizyjnych </t>
  </si>
  <si>
    <t>Razem: Roboty rozbiórkowe, odtworzeniowe, ziemne i montażowe - urządzenia budowlane i armatura</t>
  </si>
  <si>
    <t>1.1.3</t>
  </si>
  <si>
    <t>Pozostałe prace</t>
  </si>
  <si>
    <t>6 d.1.1.3</t>
  </si>
  <si>
    <t>S-02.00.00.</t>
  </si>
  <si>
    <t>7 d.1.1.3</t>
  </si>
  <si>
    <r>
      <rPr>
        <b/>
        <sz val="9"/>
        <color indexed="8"/>
        <rFont val="Microsoft Sans Serif"/>
        <family val="2"/>
        <charset val="238"/>
      </rPr>
      <t>Istniejący rów</t>
    </r>
    <r>
      <rPr>
        <sz val="9"/>
        <color indexed="8"/>
        <rFont val="Microsoft Sans Serif"/>
        <family val="2"/>
        <charset val="238"/>
      </rPr>
      <t xml:space="preserve"> - prace porządkowe: usunięcie korzeni, karpin, wykoszenie, przywrócenie do stanu pierwotnego po zakończeniu prac związanych z montażem rurociągu kanalizacji sanitarnej</t>
    </r>
  </si>
  <si>
    <t>Razem: Pozostałe prace</t>
  </si>
  <si>
    <t>Razem: Budowa sieci kanalizacji sanitarnej w rejonie ul. Bałtyckiej i ul. Słonecznej w Rokitnicy Gmina Pruszcz Gdański, dz. 36/13, 244, 36/5, 310/1 obręb 0013</t>
  </si>
  <si>
    <t>1.2</t>
  </si>
  <si>
    <t>Budowa sieci kanalizacji sanitarnej w ul. Podmiejskiej w Radunicy i ul. Słonecznej w Rokitnicy Gmina Pruszcz Gdański, dz. 112/3, 1124/4 obręb 0019 oraz dz. nr 36/13 obręb 0013</t>
  </si>
  <si>
    <t>1.2.1</t>
  </si>
  <si>
    <t>8 d.1.2.1</t>
  </si>
  <si>
    <r>
      <t xml:space="preserve">Montaż rurociągu fi </t>
    </r>
    <r>
      <rPr>
        <b/>
        <sz val="9"/>
        <color indexed="8"/>
        <rFont val="Microsoft Sans Serif"/>
        <family val="2"/>
        <charset val="238"/>
      </rPr>
      <t>110mm</t>
    </r>
    <r>
      <rPr>
        <sz val="9"/>
        <color indexed="8"/>
        <rFont val="Microsoft Sans Serif"/>
        <family val="2"/>
        <charset val="238"/>
      </rPr>
      <t xml:space="preserve"> </t>
    </r>
    <r>
      <rPr>
        <b/>
        <sz val="9"/>
        <color indexed="8"/>
        <rFont val="Microsoft Sans Serif"/>
        <family val="2"/>
        <charset val="238"/>
      </rPr>
      <t>PE</t>
    </r>
    <r>
      <rPr>
        <sz val="9"/>
        <color indexed="8"/>
        <rFont val="Microsoft Sans Serif"/>
        <family val="2"/>
        <charset val="238"/>
      </rPr>
      <t xml:space="preserve"> wraz z rozbiórką nawierzchni, robotami ziemnymi: wykopem, odwodnieniem, umocnieniem, zabezpieczeniem uzbrojenia, ułożeniem geosiatki i geotkaniny, podłożem, podsypką, obsypką, zasypem, zagęszczeniem, wywozem, utylizacją nadmiaru gruntu, próbą szczelności, odtworzeniem nawierzchni</t>
    </r>
  </si>
  <si>
    <t>9 d.1.2.1</t>
  </si>
  <si>
    <r>
      <t xml:space="preserve">Montaż rurociągu fi </t>
    </r>
    <r>
      <rPr>
        <b/>
        <sz val="9"/>
        <color indexed="8"/>
        <rFont val="Microsoft Sans Serif"/>
        <family val="2"/>
        <charset val="238"/>
      </rPr>
      <t xml:space="preserve">250mm </t>
    </r>
    <r>
      <rPr>
        <b/>
        <sz val="9"/>
        <color indexed="8"/>
        <rFont val="Microsoft Sans Serif"/>
        <family val="2"/>
        <charset val="238"/>
      </rPr>
      <t>PVC</t>
    </r>
    <r>
      <rPr>
        <sz val="9"/>
        <color indexed="8"/>
        <rFont val="Microsoft Sans Serif"/>
        <family val="2"/>
        <charset val="238"/>
      </rPr>
      <t xml:space="preserve">  wraz z rozbiórką nawierzchni, robotami ziemnymi: wykopem, odwodnieniem, umocnieniem, zabezpieczeniem uzbrojenia, ułożeniem geosiatki i geotkaniny, podłożem, podsypką, obsypką, zasypem, zagęszczeniem, wywozem, utylizacją nadmiaru gruntu, próbą szczelności, odtworzeniem nawierzchni</t>
    </r>
  </si>
  <si>
    <t>10 d.1.2.1</t>
  </si>
  <si>
    <r>
      <t xml:space="preserve">Montaż rurociągu fi </t>
    </r>
    <r>
      <rPr>
        <b/>
        <sz val="9"/>
        <color indexed="8"/>
        <rFont val="Microsoft Sans Serif"/>
        <family val="2"/>
        <charset val="238"/>
      </rPr>
      <t>110mm</t>
    </r>
    <r>
      <rPr>
        <sz val="9"/>
        <color indexed="8"/>
        <rFont val="Microsoft Sans Serif"/>
        <family val="2"/>
        <charset val="238"/>
      </rPr>
      <t xml:space="preserve"> </t>
    </r>
    <r>
      <rPr>
        <b/>
        <sz val="9"/>
        <color indexed="8"/>
        <rFont val="Microsoft Sans Serif"/>
        <family val="2"/>
        <charset val="238"/>
      </rPr>
      <t>PE</t>
    </r>
    <r>
      <rPr>
        <sz val="9"/>
        <color indexed="8"/>
        <rFont val="Microsoft Sans Serif"/>
        <family val="2"/>
        <charset val="238"/>
      </rPr>
      <t xml:space="preserve">  w </t>
    </r>
    <r>
      <rPr>
        <b/>
        <sz val="9"/>
        <color indexed="8"/>
        <rFont val="Microsoft Sans Serif"/>
        <family val="2"/>
        <charset val="238"/>
      </rPr>
      <t>technologii bezwykopowej</t>
    </r>
    <r>
      <rPr>
        <sz val="9"/>
        <color indexed="8"/>
        <rFont val="Microsoft Sans Serif"/>
        <family val="2"/>
        <charset val="238"/>
      </rPr>
      <t xml:space="preserve">  wraz z komorami startowymi i odbiorczymi, rozbiórką nawierzchni, wykopem, odwodnieniem, umocnieniem, zabezpieczeniem uzbrojenia, podłożem, podsypką, obsypką, zasypem, zagęszczeniem, wywozem, utylizacją nadmiaru gruntu, próbę szczelności, odtworzeniem nawierzchni</t>
    </r>
  </si>
  <si>
    <t>11 d.1.2.1</t>
  </si>
  <si>
    <r>
      <t xml:space="preserve">Montaż rurociągu fi </t>
    </r>
    <r>
      <rPr>
        <b/>
        <sz val="9"/>
        <color indexed="8"/>
        <rFont val="Microsoft Sans Serif"/>
        <family val="2"/>
        <charset val="238"/>
      </rPr>
      <t xml:space="preserve">225mm </t>
    </r>
    <r>
      <rPr>
        <b/>
        <sz val="9"/>
        <color indexed="8"/>
        <rFont val="Microsoft Sans Serif"/>
        <family val="2"/>
        <charset val="238"/>
      </rPr>
      <t>PE</t>
    </r>
    <r>
      <rPr>
        <sz val="9"/>
        <color indexed="8"/>
        <rFont val="Microsoft Sans Serif"/>
        <family val="2"/>
        <charset val="238"/>
      </rPr>
      <t xml:space="preserve">  w </t>
    </r>
    <r>
      <rPr>
        <b/>
        <sz val="9"/>
        <color indexed="8"/>
        <rFont val="Microsoft Sans Serif"/>
        <family val="2"/>
        <charset val="238"/>
      </rPr>
      <t>technologii bezwykopowe</t>
    </r>
    <r>
      <rPr>
        <sz val="9"/>
        <color indexed="8"/>
        <rFont val="Microsoft Sans Serif"/>
        <family val="2"/>
        <charset val="238"/>
      </rPr>
      <t>j wraz z komorami startowymi i odbiorczymi, rozbiórką nawierzchni, wykopem, odwodnieniem, umocnieniem, zabezpieczeniem uzbrojenia, podłożem, podsypką, obsypką, zasypem, zagęszczeniem, wywozem, utylizacją nadmiaru gruntu, próbę szczelności, odtworzeniem nawierzchni</t>
    </r>
  </si>
  <si>
    <t>1.2.2</t>
  </si>
  <si>
    <t>12 d.1.2.2</t>
  </si>
  <si>
    <t xml:space="preserve">S-02.00.00. S-03.20.03. </t>
  </si>
  <si>
    <r>
      <t xml:space="preserve">Montaż studzienek rewizyjnych </t>
    </r>
    <r>
      <rPr>
        <b/>
        <sz val="9"/>
        <color indexed="8"/>
        <rFont val="Microsoft Sans Serif"/>
        <family val="2"/>
        <charset val="238"/>
      </rPr>
      <t>DN1500mm (</t>
    </r>
    <r>
      <rPr>
        <b/>
        <sz val="9"/>
        <color indexed="8"/>
        <rFont val="Microsoft Sans Serif"/>
        <family val="2"/>
        <charset val="238"/>
      </rPr>
      <t xml:space="preserve">SP1, SP2-SP9, SP10, SP11, SP01) </t>
    </r>
    <r>
      <rPr>
        <sz val="9"/>
        <color indexed="8"/>
        <rFont val="Microsoft Sans Serif"/>
        <family val="2"/>
        <charset val="238"/>
      </rPr>
      <t>wraz z rozbiórką nawierzchni, robotami ziemnymi: wykopem, odwodnieniem, umocnieniem, zabezpieczeniem uzbrojenia, ułożeniem geosiatki i geowłókniny, podłożem, podsypką, obsypką, zasypem, zagęszczeniem, wywozem i utylizacją nadmiaru gruntu,  i izolacją oraz odtworzeniem nawierzchni</t>
    </r>
  </si>
  <si>
    <t>13 d.1.2.2</t>
  </si>
  <si>
    <t>14 d.1.2.2</t>
  </si>
  <si>
    <r>
      <t xml:space="preserve">Montaż studzienek rewizyjnych </t>
    </r>
    <r>
      <rPr>
        <b/>
        <sz val="9"/>
        <color indexed="8"/>
        <rFont val="Microsoft Sans Serif"/>
        <family val="2"/>
        <charset val="238"/>
      </rPr>
      <t>DN1500mm polimerobeton</t>
    </r>
    <r>
      <rPr>
        <sz val="9"/>
        <color indexed="8"/>
        <rFont val="Microsoft Sans Serif"/>
        <family val="2"/>
        <charset val="238"/>
      </rPr>
      <t xml:space="preserve"> </t>
    </r>
    <r>
      <rPr>
        <b/>
        <sz val="9"/>
        <color indexed="8"/>
        <rFont val="Microsoft Sans Serif"/>
        <family val="2"/>
        <charset val="238"/>
      </rPr>
      <t>S1</t>
    </r>
    <r>
      <rPr>
        <sz val="9"/>
        <color indexed="8"/>
        <rFont val="Microsoft Sans Serif"/>
        <family val="2"/>
        <charset val="238"/>
      </rPr>
      <t xml:space="preserve">  wraz z rozbiórką nawierzchni, robotami ziemnymi: wykopem, odwodnieniem, umocnieniem, zabezpieczeniem uzbrojenia, ułożeniem geosiatki i geowłókniny, podłożem, podsypką, obsypką, zasypem, zagęszczeniem, wywozem i utylizacją nadmiaru gruntu oraz odtworzeniem nawierzchni</t>
    </r>
  </si>
  <si>
    <t>15 d.1.2.2</t>
  </si>
  <si>
    <r>
      <t xml:space="preserve">Montaż studzienek rewizyjnych </t>
    </r>
    <r>
      <rPr>
        <b/>
        <sz val="9"/>
        <color indexed="8"/>
        <rFont val="Microsoft Sans Serif"/>
        <family val="2"/>
        <charset val="238"/>
      </rPr>
      <t>DN2000mm polimerobeton</t>
    </r>
    <r>
      <rPr>
        <sz val="9"/>
        <color indexed="8"/>
        <rFont val="Microsoft Sans Serif"/>
        <family val="2"/>
        <charset val="238"/>
      </rPr>
      <t xml:space="preserve"> </t>
    </r>
    <r>
      <rPr>
        <b/>
        <sz val="9"/>
        <rFont val="Microsoft Sans Serif"/>
        <family val="2"/>
        <charset val="238"/>
      </rPr>
      <t>S0</t>
    </r>
    <r>
      <rPr>
        <sz val="9"/>
        <rFont val="Microsoft Sans Serif"/>
        <family val="2"/>
        <charset val="238"/>
      </rPr>
      <t xml:space="preserve"> </t>
    </r>
    <r>
      <rPr>
        <b/>
        <sz val="9"/>
        <rFont val="Microsoft Sans Serif"/>
        <family val="2"/>
        <charset val="238"/>
      </rPr>
      <t>i S2</t>
    </r>
    <r>
      <rPr>
        <sz val="9"/>
        <rFont val="Microsoft Sans Serif"/>
        <family val="2"/>
        <charset val="238"/>
      </rPr>
      <t xml:space="preserve"> </t>
    </r>
    <r>
      <rPr>
        <sz val="9"/>
        <color indexed="8"/>
        <rFont val="Microsoft Sans Serif"/>
        <family val="2"/>
        <charset val="238"/>
      </rPr>
      <t>wraz z rozbiórką nawierzchni, robotami ziemnymi: wykopem, odwodnieniem, umocnieniem, zabezpieczeniem uzbrojenia, ułożeniem geosiatki i geowłókniny, podłożem, podsypką, obsypką, zasypem, zagęszczeniem, wywozem i utylizacją nadmiaru gruntu oraz odtworzeniem nawierzchni</t>
    </r>
  </si>
  <si>
    <t>16 d.1.2.2</t>
  </si>
  <si>
    <r>
      <t xml:space="preserve">Montaż </t>
    </r>
    <r>
      <rPr>
        <b/>
        <sz val="9"/>
        <color indexed="8"/>
        <rFont val="Microsoft Sans Serif"/>
        <family val="2"/>
        <charset val="238"/>
      </rPr>
      <t>zasuwy nożowej DN250</t>
    </r>
    <r>
      <rPr>
        <sz val="9"/>
        <color indexed="8"/>
        <rFont val="Microsoft Sans Serif"/>
        <family val="2"/>
        <charset val="238"/>
      </rPr>
      <t xml:space="preserve"> w studzience rewizyjnej </t>
    </r>
    <r>
      <rPr>
        <b/>
        <sz val="9"/>
        <color indexed="8"/>
        <rFont val="Microsoft Sans Serif"/>
        <family val="2"/>
        <charset val="238"/>
      </rPr>
      <t>S0</t>
    </r>
  </si>
  <si>
    <t>17 d.1.2.2</t>
  </si>
  <si>
    <t>S-02.00.00. S-05.02.00.</t>
  </si>
  <si>
    <r>
      <t xml:space="preserve">Montaż </t>
    </r>
    <r>
      <rPr>
        <b/>
        <sz val="9"/>
        <color indexed="8"/>
        <rFont val="Microsoft Sans Serif"/>
        <family val="2"/>
        <charset val="238"/>
      </rPr>
      <t xml:space="preserve">zasuwy nożowej DN100 </t>
    </r>
    <r>
      <rPr>
        <sz val="9"/>
        <color indexed="8"/>
        <rFont val="Microsoft Sans Serif"/>
        <family val="2"/>
        <charset val="238"/>
      </rPr>
      <t xml:space="preserve"> na sieci z kształtkami, rozbiórką nawierzchni i robotami ziemnymi: wykopem, odwodnieniem, umocnieniem, zabezpieczeniem uzbrojenia, wzmocnieniem podłoża, podsypką, obsypką, zasypem, zagęszczeniem, wywozem i utylizacją nadmiaru gruntu oraz odtworzeniem nawierzchni</t>
    </r>
  </si>
  <si>
    <t>Razem: Budowa sieci kanalizacji sanitarnej w ul. Podmiejskiej w Radunicy i ul. Słonecznej w Rokitnicy Gmina Pruszcz Gdański, dz. 112/3, 1124/4 obręb 0019 oraz dz. nr 36/13 obręb 0013</t>
  </si>
  <si>
    <t>Ogółem:  Budowa sieci kanalizacji sanitarnej w rejonie ul. Bałtyckiej i ul. Słonecznej w Rokitnicy Gmina Pruszcz Gdański, dz. 36/13, 244, 36/5, 310/1 obręb 0013 oraz budowa sieci kanalizacji saniatrnej w ul. Podmiejskiej w Radunicy i ul. Słonecznej w Rokitnicy Gmina Pruszcz Gdański, dz. 112/3, 1124/4 obręb 0019 oraz dz. nr 36/13 obręb 0013</t>
  </si>
  <si>
    <t>3.1</t>
  </si>
  <si>
    <t>3.1.1</t>
  </si>
  <si>
    <t>3.1.2</t>
  </si>
  <si>
    <t>3.2</t>
  </si>
  <si>
    <t>3.2.1.</t>
  </si>
  <si>
    <t>3.2.2.</t>
  </si>
  <si>
    <t>3.2.3.</t>
  </si>
  <si>
    <t>3.3</t>
  </si>
  <si>
    <t>3.3.1</t>
  </si>
  <si>
    <t>3.3.2</t>
  </si>
  <si>
    <t>3.3.3</t>
  </si>
  <si>
    <t>3.3.4</t>
  </si>
  <si>
    <t>3.3.5</t>
  </si>
  <si>
    <t>3.4</t>
  </si>
  <si>
    <t>3.4.1</t>
  </si>
  <si>
    <t>3.4.1.1.</t>
  </si>
  <si>
    <t>3.4.1.2.</t>
  </si>
  <si>
    <t>3.4.1.3</t>
  </si>
  <si>
    <t>3.4.1.4.</t>
  </si>
  <si>
    <t>3.3.1.5.</t>
  </si>
  <si>
    <t>3.4.2</t>
  </si>
  <si>
    <t>3.4.2.1</t>
  </si>
  <si>
    <t>3.4.2.2.</t>
  </si>
  <si>
    <t>3.4.3</t>
  </si>
  <si>
    <t>3.4.3.1</t>
  </si>
  <si>
    <t>3.4.4</t>
  </si>
  <si>
    <t>3.4.4.1.</t>
  </si>
  <si>
    <t>3.4.5</t>
  </si>
  <si>
    <t>3.4.5.1.</t>
  </si>
  <si>
    <t>3.4.5.2.</t>
  </si>
  <si>
    <t>3.4.6</t>
  </si>
  <si>
    <t>3.4.6.1.</t>
  </si>
  <si>
    <t>3.4.6.2.</t>
  </si>
  <si>
    <t>3.4.6.3.</t>
  </si>
  <si>
    <t>3.4.6.4.</t>
  </si>
  <si>
    <t>3.4.7</t>
  </si>
  <si>
    <t>3.4.7.1.</t>
  </si>
  <si>
    <t>3.4.7.2.</t>
  </si>
  <si>
    <t>3.4.7.3.</t>
  </si>
  <si>
    <t>3.4.7.4.</t>
  </si>
  <si>
    <t>3.4.7.5.</t>
  </si>
  <si>
    <t>3.4.7.6.</t>
  </si>
  <si>
    <t>3.4.7.7.</t>
  </si>
  <si>
    <t>3.4.7.8.</t>
  </si>
  <si>
    <t>3.4.7.9.</t>
  </si>
  <si>
    <t>3.4.7.10.</t>
  </si>
  <si>
    <t>3.4.7.11.</t>
  </si>
  <si>
    <t>3.4.7.12.</t>
  </si>
  <si>
    <t>3.4.7.13.</t>
  </si>
  <si>
    <t>3.4.7.14.</t>
  </si>
  <si>
    <t>3.4.7.15.</t>
  </si>
  <si>
    <t>3.4.7.16.</t>
  </si>
  <si>
    <t>3.4.7.17.</t>
  </si>
  <si>
    <t>3.4.7.18.</t>
  </si>
  <si>
    <t>3.4.7.19.</t>
  </si>
  <si>
    <t>3.4.7.20.</t>
  </si>
  <si>
    <t>3.5</t>
  </si>
  <si>
    <t>3.6</t>
  </si>
  <si>
    <t>Ogółem: Budowa sieci kanalizacji sanitarnej w rejonie ul. Bałtyckiej i ul. Słonecznej w Rokitnicy Gmina Pruszcz Gdański, dz. 36/13, 244, 36/5, 310/1 obręb 0013 oraz budowa sieci kanalizacji saniatrnej w ul. Podmiejskiej w Radunicy i ul. Słonecznej w Rokitnicy Gmina Pruszcz Gdański, dz. 112/3, 1124/4 obręb 0019 oraz dz. nr 36/13 obręb 0013. Budowa sieci kanalizacji sanitarnej z montażem przepompowni ścieków z infrastrukturą towarzyszącą w rejonie ul. Bałtyckiej w Rokitnicy Gmina Pruszcz Gdański, dz. nr 310/3, obręb 0013, jedn. ewid. 220404_2</t>
  </si>
  <si>
    <t>Ogółem: Budowa sieci kanalizacji sanitarnej z montażem przepompowni ścieków z infrastrukturą towarzyszącą w rejonie ul. Bałtyckiej w Rokitnicy Gmina Pruszcz Gdański, dz. nr 310/3, obręb 0013, jedn. ewid. 220404_2</t>
  </si>
  <si>
    <t xml:space="preserve"> Budowa sieci kanalizacji sanitarnej w rejonie ul. Bałtyckiej i ul. Słonecznej w Rokitnicy Gmina Pruszcz Gdański, dz. 36/13, 244, 36/5, 310/1 obręb 0013 oraz budowa sieci kanalizacji saniatrnej w ul. Podmiejskiej w Radunicy i ul. Słonecznej w Rokitnicy Gmina Pruszcz Gdański, dz. 112/3, 1124/4 obręb 0019 oraz dz. nr 36/13 obręb 0013. Budowa sieci kanalizacji sanitarnej z montażem przepompowni ścieków z infrastrukturą towarzyszącą w rejonie ul. Bałtyckiej w Rokitnicy Gmina Pruszcz Gdański, dz. nr 310/3, obręb 0013, jedn. ewid. 220404_2</t>
  </si>
  <si>
    <r>
      <t xml:space="preserve">Montaż przepompowni ścieków </t>
    </r>
    <r>
      <rPr>
        <b/>
        <sz val="9"/>
        <rFont val="Microsoft Sans Serif"/>
        <family val="2"/>
        <charset val="238"/>
      </rPr>
      <t xml:space="preserve">z polimerobetonu DN2000mm umieszczonej w kręgach betonowych DN2500mm </t>
    </r>
    <r>
      <rPr>
        <sz val="9"/>
        <rFont val="Microsoft Sans Serif"/>
        <family val="2"/>
        <charset val="238"/>
      </rPr>
      <t>wraz robotami ziemnymi, korkiem, płytą, mikropalami, wypełnieniem przestrzeni między kręgami a korpusem mieszanką mineralną, wywozem i utylizacją nadmiaru gruntu</t>
    </r>
  </si>
  <si>
    <r>
      <t xml:space="preserve">Wyposażenie przepompowni ścieków </t>
    </r>
    <r>
      <rPr>
        <b/>
        <sz val="9"/>
        <rFont val="Microsoft Sans Serif"/>
        <family val="2"/>
        <charset val="238"/>
      </rPr>
      <t xml:space="preserve">z polimerobetonu DN2000mm </t>
    </r>
    <r>
      <rPr>
        <sz val="9"/>
        <rFont val="Microsoft Sans Serif"/>
        <family val="2"/>
        <charset val="238"/>
      </rPr>
      <t>umieszczonej w kręgach betonowych DN2500mm zgodnie z dokumentacją projektową (wraz z rurociągami)</t>
    </r>
  </si>
  <si>
    <t>Uwagi:</t>
  </si>
  <si>
    <t>1. Wartość działu 3.5 Pomiar powykonawczy nie może być mniejsza niż 0,3% całkowitej wartości zadania netto</t>
  </si>
  <si>
    <t>2. Wartość działu 3.6 Dokumentacja powykonawcza nie może być mniejsza niż 0,3% całkowitej wartości zadania netto</t>
  </si>
  <si>
    <r>
      <t xml:space="preserve">Montaż </t>
    </r>
    <r>
      <rPr>
        <b/>
        <sz val="9"/>
        <color indexed="8"/>
        <rFont val="Microsoft Sans Serif"/>
        <family val="2"/>
        <charset val="238"/>
      </rPr>
      <t xml:space="preserve">przepustu </t>
    </r>
    <r>
      <rPr>
        <b/>
        <sz val="9"/>
        <color rgb="FFFF0000"/>
        <rFont val="Microsoft Sans Serif"/>
        <family val="2"/>
        <charset val="238"/>
      </rPr>
      <t>DN600</t>
    </r>
    <r>
      <rPr>
        <b/>
        <sz val="9"/>
        <color indexed="8"/>
        <rFont val="Microsoft Sans Serif"/>
        <family val="2"/>
        <charset val="238"/>
      </rPr>
      <t xml:space="preserve"> bet</t>
    </r>
    <r>
      <rPr>
        <sz val="9"/>
        <color indexed="8"/>
        <rFont val="Microsoft Sans Serif"/>
        <family val="2"/>
        <charset val="238"/>
      </rPr>
      <t>. wraz z robotami ziemnymi: wykopem, odwodnienie, umocnieniem, zabezpieczeniem uzbrojenia, podłożem, podsypką, obsypką, zasypem, zagęszczeniem, wywozem i utylizacją nadmiaru gruntu, umocnieniem płytami meba.</t>
    </r>
  </si>
  <si>
    <t>Budowa sieci kanalizacji sanitarnej z montażem przepompowni ścieków z infrastrukturą towarzyszącą w rejonie ul. Bałtyckiej w Rokitnicy Gmina Pruszcz Gdański, dz. nr 310/3, obręb 0013, jedn. ewid. 220404_2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</si>
</sst>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0"/>
    <numFmt numFmtId="165" formatCode="#0.00"/>
  </numFmts>
  <fonts count="16" x14ac:knownFonts="1">
    <font>
      <sz val="10"/>
      <name val="Arial"/>
    </font>
    <font>
      <sz val="9"/>
      <color rgb="FF000000"/>
      <name val="Microsoft Sans Serif"/>
      <family val="2"/>
    </font>
    <font>
      <sz val="9"/>
      <name val="Microsoft Sans Serif"/>
      <family val="2"/>
      <charset val="238"/>
    </font>
    <font>
      <b/>
      <sz val="9"/>
      <name val="Microsoft Sans Serif"/>
      <family val="2"/>
      <charset val="238"/>
    </font>
    <font>
      <sz val="18"/>
      <name val="Arial"/>
      <family val="2"/>
      <charset val="238"/>
    </font>
    <font>
      <sz val="9"/>
      <color rgb="FF000000"/>
      <name val="Microsoft Sans Serif"/>
      <family val="2"/>
      <charset val="238"/>
    </font>
    <font>
      <b/>
      <sz val="9"/>
      <color rgb="FF000000"/>
      <name val="Microsoft Sans Serif"/>
      <family val="2"/>
      <charset val="238"/>
    </font>
    <font>
      <b/>
      <sz val="9"/>
      <color rgb="FF000000"/>
      <name val="Microsoft Sans Serif"/>
      <family val="2"/>
    </font>
    <font>
      <b/>
      <sz val="10"/>
      <color rgb="FF000000"/>
      <name val="Microsoft Sans Serif"/>
      <family val="2"/>
    </font>
    <font>
      <sz val="9"/>
      <name val="Calibri"/>
      <family val="2"/>
      <charset val="238"/>
    </font>
    <font>
      <b/>
      <sz val="9"/>
      <color indexed="8"/>
      <name val="Microsoft Sans Serif"/>
      <family val="2"/>
      <charset val="238"/>
    </font>
    <font>
      <sz val="9"/>
      <color indexed="8"/>
      <name val="Microsoft Sans Serif"/>
      <family val="2"/>
      <charset val="238"/>
    </font>
    <font>
      <b/>
      <sz val="10"/>
      <color rgb="FF000000"/>
      <name val="Microsoft Sans Serif"/>
      <family val="2"/>
      <charset val="238"/>
    </font>
    <font>
      <sz val="9"/>
      <name val="Microsoft Sans Serif"/>
      <family val="2"/>
    </font>
    <font>
      <sz val="8"/>
      <name val="Microsoft Sans Serif"/>
      <family val="2"/>
      <charset val="238"/>
    </font>
    <font>
      <b/>
      <sz val="9"/>
      <color rgb="FFFF0000"/>
      <name val="Microsoft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 applyAlignment="1">
      <alignment vertical="top"/>
    </xf>
    <xf numFmtId="49" fontId="5" fillId="0" borderId="2" xfId="0" applyNumberFormat="1" applyFont="1" applyBorder="1" applyAlignment="1">
      <alignment horizontal="right" vertical="top" wrapText="1" shrinkToFit="1" readingOrder="1"/>
    </xf>
    <xf numFmtId="49" fontId="5" fillId="0" borderId="2" xfId="0" applyNumberFormat="1" applyFont="1" applyBorder="1" applyAlignment="1">
      <alignment horizontal="left" vertical="top" wrapText="1" shrinkToFit="1" readingOrder="1"/>
    </xf>
    <xf numFmtId="49" fontId="1" fillId="0" borderId="2" xfId="0" applyNumberFormat="1" applyFont="1" applyBorder="1" applyAlignment="1">
      <alignment horizontal="center" vertical="top" wrapText="1" shrinkToFit="1" readingOrder="1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indent="1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right" vertical="top" wrapText="1" shrinkToFit="1" readingOrder="1"/>
    </xf>
    <xf numFmtId="49" fontId="5" fillId="0" borderId="3" xfId="0" applyNumberFormat="1" applyFont="1" applyBorder="1" applyAlignment="1">
      <alignment horizontal="left" vertical="top" wrapText="1" shrinkToFit="1" readingOrder="1"/>
    </xf>
    <xf numFmtId="49" fontId="1" fillId="0" borderId="3" xfId="0" applyNumberFormat="1" applyFont="1" applyBorder="1" applyAlignment="1">
      <alignment horizontal="center" vertical="top" wrapText="1" shrinkToFit="1" readingOrder="1"/>
    </xf>
    <xf numFmtId="4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right" vertical="top" indent="1"/>
    </xf>
    <xf numFmtId="164" fontId="1" fillId="0" borderId="3" xfId="0" applyNumberFormat="1" applyFont="1" applyBorder="1" applyAlignment="1">
      <alignment horizontal="center" vertical="top" wrapText="1" shrinkToFit="1" readingOrder="1"/>
    </xf>
    <xf numFmtId="165" fontId="1" fillId="0" borderId="3" xfId="0" applyNumberFormat="1" applyFont="1" applyBorder="1" applyAlignment="1">
      <alignment horizontal="center" vertical="top" wrapText="1" shrinkToFit="1" readingOrder="1"/>
    </xf>
    <xf numFmtId="49" fontId="6" fillId="0" borderId="2" xfId="0" applyNumberFormat="1" applyFont="1" applyBorder="1" applyAlignment="1">
      <alignment horizontal="right" vertical="top" wrapText="1" shrinkToFit="1" readingOrder="1"/>
    </xf>
    <xf numFmtId="49" fontId="7" fillId="0" borderId="2" xfId="0" applyNumberFormat="1" applyFont="1" applyBorder="1" applyAlignment="1">
      <alignment horizontal="left" vertical="top" wrapText="1" shrinkToFit="1" readingOrder="1"/>
    </xf>
    <xf numFmtId="49" fontId="7" fillId="0" borderId="2" xfId="0" applyNumberFormat="1" applyFont="1" applyBorder="1" applyAlignment="1">
      <alignment horizontal="center" vertical="top" wrapText="1" shrinkToFit="1" readingOrder="1"/>
    </xf>
    <xf numFmtId="49" fontId="7" fillId="0" borderId="2" xfId="0" applyNumberFormat="1" applyFont="1" applyBorder="1" applyAlignment="1">
      <alignment horizontal="right" vertical="top" wrapText="1" shrinkToFit="1" readingOrder="1"/>
    </xf>
    <xf numFmtId="165" fontId="7" fillId="0" borderId="2" xfId="0" applyNumberFormat="1" applyFont="1" applyBorder="1" applyAlignment="1">
      <alignment horizontal="right" vertical="top" wrapText="1" shrinkToFit="1" readingOrder="1"/>
    </xf>
    <xf numFmtId="0" fontId="3" fillId="0" borderId="3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 wrapText="1" shrinkToFit="1" readingOrder="1"/>
    </xf>
    <xf numFmtId="164" fontId="1" fillId="0" borderId="2" xfId="0" applyNumberFormat="1" applyFont="1" applyBorder="1" applyAlignment="1">
      <alignment horizontal="center" vertical="top" wrapText="1" shrinkToFit="1" readingOrder="1"/>
    </xf>
    <xf numFmtId="165" fontId="1" fillId="0" borderId="2" xfId="0" applyNumberFormat="1" applyFont="1" applyBorder="1" applyAlignment="1">
      <alignment horizontal="center" vertical="top" wrapText="1" shrinkToFit="1" readingOrder="1"/>
    </xf>
    <xf numFmtId="0" fontId="7" fillId="0" borderId="2" xfId="0" applyFont="1" applyBorder="1" applyAlignment="1">
      <alignment horizontal="center" vertical="top" wrapText="1" shrinkToFit="1" readingOrder="1"/>
    </xf>
    <xf numFmtId="0" fontId="7" fillId="0" borderId="2" xfId="0" applyFont="1" applyBorder="1" applyAlignment="1">
      <alignment horizontal="right" vertical="top" wrapText="1" shrinkToFit="1" readingOrder="1"/>
    </xf>
    <xf numFmtId="164" fontId="1" fillId="0" borderId="2" xfId="0" applyNumberFormat="1" applyFont="1" applyBorder="1" applyAlignment="1">
      <alignment horizontal="right" vertical="top" wrapText="1" shrinkToFit="1" readingOrder="1"/>
    </xf>
    <xf numFmtId="165" fontId="1" fillId="0" borderId="2" xfId="0" applyNumberFormat="1" applyFont="1" applyBorder="1" applyAlignment="1">
      <alignment horizontal="right" vertical="top" wrapText="1" shrinkToFit="1" readingOrder="1"/>
    </xf>
    <xf numFmtId="49" fontId="6" fillId="0" borderId="2" xfId="0" applyNumberFormat="1" applyFont="1" applyBorder="1" applyAlignment="1">
      <alignment horizontal="left" vertical="top" wrapText="1" shrinkToFit="1" readingOrder="1"/>
    </xf>
    <xf numFmtId="165" fontId="6" fillId="0" borderId="2" xfId="0" applyNumberFormat="1" applyFont="1" applyBorder="1" applyAlignment="1">
      <alignment horizontal="right" vertical="top" wrapText="1" shrinkToFit="1" readingOrder="1"/>
    </xf>
    <xf numFmtId="49" fontId="11" fillId="0" borderId="2" xfId="0" applyNumberFormat="1" applyFont="1" applyBorder="1" applyAlignment="1">
      <alignment horizontal="left" vertical="top" wrapText="1" shrinkToFit="1" readingOrder="1"/>
    </xf>
    <xf numFmtId="165" fontId="12" fillId="0" borderId="2" xfId="0" applyNumberFormat="1" applyFont="1" applyBorder="1" applyAlignment="1">
      <alignment horizontal="right" vertical="top" wrapText="1" shrinkToFit="1" readingOrder="1"/>
    </xf>
    <xf numFmtId="164" fontId="13" fillId="0" borderId="2" xfId="0" applyNumberFormat="1" applyFont="1" applyBorder="1" applyAlignment="1">
      <alignment horizontal="right" vertical="top" wrapText="1" shrinkToFit="1" readingOrder="1"/>
    </xf>
    <xf numFmtId="49" fontId="2" fillId="0" borderId="2" xfId="0" applyNumberFormat="1" applyFont="1" applyBorder="1" applyAlignment="1">
      <alignment horizontal="right" vertical="top" wrapText="1" shrinkToFit="1" readingOrder="1"/>
    </xf>
    <xf numFmtId="49" fontId="7" fillId="2" borderId="2" xfId="0" applyNumberFormat="1" applyFont="1" applyFill="1" applyBorder="1" applyAlignment="1">
      <alignment horizontal="right" vertical="top" wrapText="1" shrinkToFit="1" readingOrder="1"/>
    </xf>
    <xf numFmtId="49" fontId="7" fillId="2" borderId="2" xfId="0" applyNumberFormat="1" applyFont="1" applyFill="1" applyBorder="1" applyAlignment="1">
      <alignment horizontal="left" vertical="top" wrapText="1" shrinkToFit="1" readingOrder="1"/>
    </xf>
    <xf numFmtId="0" fontId="7" fillId="2" borderId="2" xfId="0" applyFont="1" applyFill="1" applyBorder="1" applyAlignment="1">
      <alignment horizontal="center" vertical="top" wrapText="1" shrinkToFit="1" readingOrder="1"/>
    </xf>
    <xf numFmtId="0" fontId="7" fillId="2" borderId="2" xfId="0" applyFont="1" applyFill="1" applyBorder="1" applyAlignment="1">
      <alignment horizontal="right" vertical="top" wrapText="1" shrinkToFit="1" readingOrder="1"/>
    </xf>
    <xf numFmtId="49" fontId="6" fillId="2" borderId="2" xfId="0" applyNumberFormat="1" applyFont="1" applyFill="1" applyBorder="1" applyAlignment="1">
      <alignment horizontal="left" vertical="top" wrapText="1" shrinkToFit="1" readingOrder="1"/>
    </xf>
    <xf numFmtId="0" fontId="3" fillId="2" borderId="3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indent="1"/>
    </xf>
    <xf numFmtId="0" fontId="14" fillId="0" borderId="0" xfId="0" applyFont="1"/>
    <xf numFmtId="49" fontId="7" fillId="3" borderId="2" xfId="0" applyNumberFormat="1" applyFont="1" applyFill="1" applyBorder="1" applyAlignment="1">
      <alignment horizontal="right" vertical="top" wrapText="1" shrinkToFit="1" readingOrder="1"/>
    </xf>
    <xf numFmtId="49" fontId="7" fillId="3" borderId="2" xfId="0" applyNumberFormat="1" applyFont="1" applyFill="1" applyBorder="1" applyAlignment="1">
      <alignment horizontal="left" vertical="top" wrapText="1" shrinkToFit="1" readingOrder="1"/>
    </xf>
    <xf numFmtId="0" fontId="7" fillId="3" borderId="2" xfId="0" applyFont="1" applyFill="1" applyBorder="1" applyAlignment="1">
      <alignment horizontal="center" vertical="top" wrapText="1" shrinkToFit="1" readingOrder="1"/>
    </xf>
    <xf numFmtId="0" fontId="7" fillId="3" borderId="2" xfId="0" applyFont="1" applyFill="1" applyBorder="1" applyAlignment="1">
      <alignment horizontal="right" vertical="top" wrapText="1" shrinkToFit="1" readingOrder="1"/>
    </xf>
    <xf numFmtId="0" fontId="3" fillId="2" borderId="3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CC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17"/>
  <sheetViews>
    <sheetView tabSelected="1" topLeftCell="A34" workbookViewId="0">
      <selection activeCell="C37" sqref="C37"/>
    </sheetView>
  </sheetViews>
  <sheetFormatPr defaultRowHeight="13.2" x14ac:dyDescent="0.25"/>
  <cols>
    <col min="1" max="1" width="7.6640625" customWidth="1"/>
    <col min="2" max="2" width="11.109375" customWidth="1"/>
    <col min="3" max="3" width="48" customWidth="1"/>
    <col min="4" max="4" width="6.109375"/>
    <col min="5" max="5" width="8.44140625" bestFit="1" customWidth="1"/>
    <col min="6" max="6" width="9.6640625" customWidth="1"/>
    <col min="7" max="7" width="8.109375" customWidth="1"/>
  </cols>
  <sheetData>
    <row r="2" spans="1:7" ht="22.8" x14ac:dyDescent="0.25">
      <c r="A2" s="1" t="s">
        <v>54</v>
      </c>
    </row>
    <row r="4" spans="1:7" ht="22.8" x14ac:dyDescent="0.25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ht="125.4" x14ac:dyDescent="0.25">
      <c r="A5" s="54">
        <v>1</v>
      </c>
      <c r="B5" s="54"/>
      <c r="C5" s="55" t="s">
        <v>209</v>
      </c>
      <c r="D5" s="56"/>
      <c r="E5" s="57"/>
      <c r="F5" s="57"/>
      <c r="G5" s="54"/>
    </row>
    <row r="6" spans="1:7" ht="34.200000000000003" x14ac:dyDescent="0.25">
      <c r="A6" s="45" t="s">
        <v>93</v>
      </c>
      <c r="B6" s="45"/>
      <c r="C6" s="46" t="s">
        <v>94</v>
      </c>
      <c r="D6" s="47"/>
      <c r="E6" s="48"/>
      <c r="F6" s="48"/>
      <c r="G6" s="45"/>
    </row>
    <row r="7" spans="1:7" ht="22.8" x14ac:dyDescent="0.25">
      <c r="A7" s="26" t="s">
        <v>95</v>
      </c>
      <c r="B7" s="26"/>
      <c r="C7" s="24" t="s">
        <v>96</v>
      </c>
      <c r="D7" s="35"/>
      <c r="E7" s="36"/>
      <c r="F7" s="36"/>
      <c r="G7" s="26"/>
    </row>
    <row r="8" spans="1:7" ht="68.400000000000006" x14ac:dyDescent="0.25">
      <c r="A8" s="2" t="s">
        <v>97</v>
      </c>
      <c r="B8" s="2" t="s">
        <v>98</v>
      </c>
      <c r="C8" s="3" t="s">
        <v>99</v>
      </c>
      <c r="D8" s="4" t="s">
        <v>100</v>
      </c>
      <c r="E8" s="37">
        <v>24.2</v>
      </c>
      <c r="F8" s="38">
        <v>0</v>
      </c>
      <c r="G8" s="38">
        <f t="shared" ref="G8:G18" si="0">ROUND(E8*F8,2)</f>
        <v>0</v>
      </c>
    </row>
    <row r="9" spans="1:7" ht="93" customHeight="1" x14ac:dyDescent="0.25">
      <c r="A9" s="2" t="s">
        <v>101</v>
      </c>
      <c r="B9" s="2" t="s">
        <v>98</v>
      </c>
      <c r="C9" s="3" t="s">
        <v>102</v>
      </c>
      <c r="D9" s="4" t="s">
        <v>100</v>
      </c>
      <c r="E9" s="37">
        <v>649</v>
      </c>
      <c r="F9" s="38">
        <v>0</v>
      </c>
      <c r="G9" s="38">
        <f t="shared" si="0"/>
        <v>0</v>
      </c>
    </row>
    <row r="10" spans="1:7" ht="22.8" x14ac:dyDescent="0.25">
      <c r="A10" s="23"/>
      <c r="B10" s="2"/>
      <c r="C10" s="39" t="s">
        <v>103</v>
      </c>
      <c r="D10" s="4"/>
      <c r="E10" s="37"/>
      <c r="F10" s="38"/>
      <c r="G10" s="40">
        <f>SUM(G8:G9)</f>
        <v>0</v>
      </c>
    </row>
    <row r="11" spans="1:7" ht="22.8" x14ac:dyDescent="0.25">
      <c r="A11" s="23" t="s">
        <v>9</v>
      </c>
      <c r="B11" s="2"/>
      <c r="C11" s="39" t="s">
        <v>104</v>
      </c>
      <c r="D11" s="4"/>
      <c r="E11" s="37"/>
      <c r="F11" s="38"/>
      <c r="G11" s="38"/>
    </row>
    <row r="12" spans="1:7" ht="68.400000000000006" x14ac:dyDescent="0.25">
      <c r="A12" s="2" t="s">
        <v>105</v>
      </c>
      <c r="B12" s="2" t="s">
        <v>106</v>
      </c>
      <c r="C12" s="3" t="s">
        <v>107</v>
      </c>
      <c r="D12" s="4" t="s">
        <v>11</v>
      </c>
      <c r="E12" s="37">
        <v>1</v>
      </c>
      <c r="F12" s="38">
        <v>0</v>
      </c>
      <c r="G12" s="38">
        <f t="shared" si="0"/>
        <v>0</v>
      </c>
    </row>
    <row r="13" spans="1:7" ht="68.400000000000006" x14ac:dyDescent="0.25">
      <c r="A13" s="2" t="s">
        <v>108</v>
      </c>
      <c r="B13" s="2" t="s">
        <v>106</v>
      </c>
      <c r="C13" s="3" t="s">
        <v>109</v>
      </c>
      <c r="D13" s="4" t="s">
        <v>11</v>
      </c>
      <c r="E13" s="37">
        <v>1</v>
      </c>
      <c r="F13" s="38">
        <v>0</v>
      </c>
      <c r="G13" s="38">
        <f t="shared" si="0"/>
        <v>0</v>
      </c>
    </row>
    <row r="14" spans="1:7" ht="22.8" x14ac:dyDescent="0.25">
      <c r="A14" s="2" t="s">
        <v>110</v>
      </c>
      <c r="B14" s="2" t="s">
        <v>111</v>
      </c>
      <c r="C14" s="3" t="s">
        <v>112</v>
      </c>
      <c r="D14" s="4" t="s">
        <v>11</v>
      </c>
      <c r="E14" s="37">
        <v>2</v>
      </c>
      <c r="F14" s="38">
        <v>0</v>
      </c>
      <c r="G14" s="38">
        <f>ROUND(E14*F14,2)</f>
        <v>0</v>
      </c>
    </row>
    <row r="15" spans="1:7" ht="22.8" x14ac:dyDescent="0.25">
      <c r="A15" s="23"/>
      <c r="B15" s="2"/>
      <c r="C15" s="39" t="s">
        <v>113</v>
      </c>
      <c r="D15" s="4"/>
      <c r="E15" s="37"/>
      <c r="F15" s="38"/>
      <c r="G15" s="40">
        <f>SUM(G12:G14)</f>
        <v>0</v>
      </c>
    </row>
    <row r="16" spans="1:7" x14ac:dyDescent="0.25">
      <c r="A16" s="23" t="s">
        <v>114</v>
      </c>
      <c r="B16" s="2"/>
      <c r="C16" s="39" t="s">
        <v>115</v>
      </c>
      <c r="D16" s="4"/>
      <c r="E16" s="37"/>
      <c r="F16" s="38"/>
      <c r="G16" s="38"/>
    </row>
    <row r="17" spans="1:7" ht="57" x14ac:dyDescent="0.25">
      <c r="A17" s="2" t="s">
        <v>116</v>
      </c>
      <c r="B17" s="2" t="s">
        <v>117</v>
      </c>
      <c r="C17" s="3" t="s">
        <v>215</v>
      </c>
      <c r="D17" s="4" t="s">
        <v>11</v>
      </c>
      <c r="E17" s="37">
        <v>1</v>
      </c>
      <c r="F17" s="38">
        <v>0</v>
      </c>
      <c r="G17" s="38">
        <f t="shared" si="0"/>
        <v>0</v>
      </c>
    </row>
    <row r="18" spans="1:7" ht="45.6" x14ac:dyDescent="0.25">
      <c r="A18" s="2" t="s">
        <v>118</v>
      </c>
      <c r="B18" s="2" t="s">
        <v>117</v>
      </c>
      <c r="C18" s="41" t="s">
        <v>119</v>
      </c>
      <c r="D18" s="4" t="s">
        <v>11</v>
      </c>
      <c r="E18" s="37">
        <v>1</v>
      </c>
      <c r="F18" s="38">
        <v>0</v>
      </c>
      <c r="G18" s="38">
        <f t="shared" si="0"/>
        <v>0</v>
      </c>
    </row>
    <row r="19" spans="1:7" x14ac:dyDescent="0.25">
      <c r="A19" s="2"/>
      <c r="B19" s="26"/>
      <c r="C19" s="39" t="s">
        <v>120</v>
      </c>
      <c r="D19" s="4"/>
      <c r="E19" s="37"/>
      <c r="F19" s="38"/>
      <c r="G19" s="40">
        <f>SUM(G17:G18)</f>
        <v>0</v>
      </c>
    </row>
    <row r="20" spans="1:7" ht="45.6" x14ac:dyDescent="0.25">
      <c r="A20" s="26"/>
      <c r="B20" s="26"/>
      <c r="C20" s="39" t="s">
        <v>121</v>
      </c>
      <c r="D20" s="4"/>
      <c r="E20" s="37"/>
      <c r="F20" s="38"/>
      <c r="G20" s="42">
        <f>G10+G15+G19</f>
        <v>0</v>
      </c>
    </row>
    <row r="21" spans="1:7" ht="45.6" x14ac:dyDescent="0.25">
      <c r="A21" s="45" t="s">
        <v>122</v>
      </c>
      <c r="B21" s="45"/>
      <c r="C21" s="49" t="s">
        <v>123</v>
      </c>
      <c r="D21" s="47"/>
      <c r="E21" s="48"/>
      <c r="F21" s="48"/>
      <c r="G21" s="45"/>
    </row>
    <row r="22" spans="1:7" ht="22.8" x14ac:dyDescent="0.25">
      <c r="A22" s="26" t="s">
        <v>124</v>
      </c>
      <c r="B22" s="26"/>
      <c r="C22" s="24" t="s">
        <v>96</v>
      </c>
      <c r="D22" s="35"/>
      <c r="E22" s="36"/>
      <c r="F22" s="36"/>
      <c r="G22" s="26"/>
    </row>
    <row r="23" spans="1:7" ht="68.400000000000006" x14ac:dyDescent="0.25">
      <c r="A23" s="2" t="s">
        <v>125</v>
      </c>
      <c r="B23" s="2" t="s">
        <v>98</v>
      </c>
      <c r="C23" s="3" t="s">
        <v>126</v>
      </c>
      <c r="D23" s="4" t="s">
        <v>100</v>
      </c>
      <c r="E23" s="43">
        <v>10.1</v>
      </c>
      <c r="F23" s="38">
        <v>0</v>
      </c>
      <c r="G23" s="38">
        <f t="shared" ref="G23:G32" si="1">ROUND(E23*F23,2)</f>
        <v>0</v>
      </c>
    </row>
    <row r="24" spans="1:7" ht="94.5" customHeight="1" x14ac:dyDescent="0.25">
      <c r="A24" s="2" t="s">
        <v>127</v>
      </c>
      <c r="B24" s="2" t="s">
        <v>98</v>
      </c>
      <c r="C24" s="3" t="s">
        <v>128</v>
      </c>
      <c r="D24" s="4" t="s">
        <v>100</v>
      </c>
      <c r="E24" s="37">
        <v>10.3</v>
      </c>
      <c r="F24" s="38">
        <v>0</v>
      </c>
      <c r="G24" s="38">
        <f t="shared" si="1"/>
        <v>0</v>
      </c>
    </row>
    <row r="25" spans="1:7" ht="79.8" x14ac:dyDescent="0.25">
      <c r="A25" s="2" t="s">
        <v>129</v>
      </c>
      <c r="B25" s="2" t="s">
        <v>98</v>
      </c>
      <c r="C25" s="3" t="s">
        <v>130</v>
      </c>
      <c r="D25" s="4" t="s">
        <v>100</v>
      </c>
      <c r="E25" s="37">
        <v>154.80000000000001</v>
      </c>
      <c r="F25" s="38">
        <v>0</v>
      </c>
      <c r="G25" s="38">
        <f t="shared" si="1"/>
        <v>0</v>
      </c>
    </row>
    <row r="26" spans="1:7" ht="91.5" customHeight="1" x14ac:dyDescent="0.25">
      <c r="A26" s="2" t="s">
        <v>131</v>
      </c>
      <c r="B26" s="2" t="s">
        <v>98</v>
      </c>
      <c r="C26" s="3" t="s">
        <v>132</v>
      </c>
      <c r="D26" s="4" t="s">
        <v>100</v>
      </c>
      <c r="E26" s="37">
        <v>2300.8000000000002</v>
      </c>
      <c r="F26" s="38">
        <v>0</v>
      </c>
      <c r="G26" s="38">
        <f t="shared" si="1"/>
        <v>0</v>
      </c>
    </row>
    <row r="27" spans="1:7" ht="22.8" x14ac:dyDescent="0.25">
      <c r="A27" s="2"/>
      <c r="B27" s="2"/>
      <c r="C27" s="39" t="s">
        <v>103</v>
      </c>
      <c r="D27" s="4"/>
      <c r="E27" s="37"/>
      <c r="F27" s="38"/>
      <c r="G27" s="40">
        <f>SUM(G23:G26)</f>
        <v>0</v>
      </c>
    </row>
    <row r="28" spans="1:7" ht="22.8" x14ac:dyDescent="0.25">
      <c r="A28" s="23" t="s">
        <v>133</v>
      </c>
      <c r="B28" s="2"/>
      <c r="C28" s="39" t="s">
        <v>104</v>
      </c>
      <c r="D28" s="4"/>
      <c r="E28" s="37"/>
      <c r="F28" s="38"/>
      <c r="G28" s="38"/>
    </row>
    <row r="29" spans="1:7" ht="79.8" x14ac:dyDescent="0.25">
      <c r="A29" s="2" t="s">
        <v>134</v>
      </c>
      <c r="B29" s="2" t="s">
        <v>135</v>
      </c>
      <c r="C29" s="3" t="s">
        <v>136</v>
      </c>
      <c r="D29" s="4" t="s">
        <v>11</v>
      </c>
      <c r="E29" s="37">
        <v>12</v>
      </c>
      <c r="F29" s="38">
        <v>0</v>
      </c>
      <c r="G29" s="38">
        <f t="shared" si="1"/>
        <v>0</v>
      </c>
    </row>
    <row r="30" spans="1:7" ht="22.8" x14ac:dyDescent="0.25">
      <c r="A30" s="2" t="s">
        <v>137</v>
      </c>
      <c r="B30" s="2" t="s">
        <v>111</v>
      </c>
      <c r="C30" s="3" t="s">
        <v>112</v>
      </c>
      <c r="D30" s="4" t="s">
        <v>11</v>
      </c>
      <c r="E30" s="37">
        <v>12</v>
      </c>
      <c r="F30" s="38">
        <v>0</v>
      </c>
      <c r="G30" s="38">
        <f t="shared" si="1"/>
        <v>0</v>
      </c>
    </row>
    <row r="31" spans="1:7" ht="68.400000000000006" x14ac:dyDescent="0.25">
      <c r="A31" s="2" t="s">
        <v>138</v>
      </c>
      <c r="B31" s="2" t="s">
        <v>106</v>
      </c>
      <c r="C31" s="3" t="s">
        <v>139</v>
      </c>
      <c r="D31" s="4" t="s">
        <v>11</v>
      </c>
      <c r="E31" s="37">
        <v>1</v>
      </c>
      <c r="F31" s="38">
        <v>0</v>
      </c>
      <c r="G31" s="38">
        <f t="shared" si="1"/>
        <v>0</v>
      </c>
    </row>
    <row r="32" spans="1:7" ht="68.400000000000006" x14ac:dyDescent="0.25">
      <c r="A32" s="44" t="s">
        <v>140</v>
      </c>
      <c r="B32" s="2" t="s">
        <v>106</v>
      </c>
      <c r="C32" s="3" t="s">
        <v>141</v>
      </c>
      <c r="D32" s="4" t="s">
        <v>11</v>
      </c>
      <c r="E32" s="43">
        <v>2</v>
      </c>
      <c r="F32" s="38">
        <v>0</v>
      </c>
      <c r="G32" s="38">
        <f t="shared" si="1"/>
        <v>0</v>
      </c>
    </row>
    <row r="33" spans="1:7" ht="22.8" x14ac:dyDescent="0.25">
      <c r="A33" s="2" t="s">
        <v>142</v>
      </c>
      <c r="B33" s="2" t="s">
        <v>111</v>
      </c>
      <c r="C33" s="41" t="s">
        <v>143</v>
      </c>
      <c r="D33" s="4" t="s">
        <v>11</v>
      </c>
      <c r="E33" s="37">
        <v>1</v>
      </c>
      <c r="F33" s="38">
        <v>0</v>
      </c>
      <c r="G33" s="38">
        <f>ROUND(E33*F33,2)</f>
        <v>0</v>
      </c>
    </row>
    <row r="34" spans="1:7" ht="68.400000000000006" x14ac:dyDescent="0.25">
      <c r="A34" s="2" t="s">
        <v>144</v>
      </c>
      <c r="B34" s="44" t="s">
        <v>145</v>
      </c>
      <c r="C34" s="41" t="s">
        <v>146</v>
      </c>
      <c r="D34" s="4" t="s">
        <v>11</v>
      </c>
      <c r="E34" s="37">
        <v>1</v>
      </c>
      <c r="F34" s="38">
        <v>0</v>
      </c>
      <c r="G34" s="38">
        <f>ROUND(E34*F34,2)</f>
        <v>0</v>
      </c>
    </row>
    <row r="35" spans="1:7" ht="22.8" x14ac:dyDescent="0.25">
      <c r="A35" s="2"/>
      <c r="B35" s="2"/>
      <c r="C35" s="39" t="s">
        <v>113</v>
      </c>
      <c r="D35" s="4"/>
      <c r="E35" s="37"/>
      <c r="F35" s="38"/>
      <c r="G35" s="40">
        <f>SUM(G29:G34)</f>
        <v>0</v>
      </c>
    </row>
    <row r="36" spans="1:7" ht="45.6" x14ac:dyDescent="0.25">
      <c r="A36" s="2"/>
      <c r="B36" s="2"/>
      <c r="C36" s="39" t="s">
        <v>147</v>
      </c>
      <c r="D36" s="4"/>
      <c r="E36" s="37"/>
      <c r="F36" s="38"/>
      <c r="G36" s="42">
        <f>G27+G35</f>
        <v>0</v>
      </c>
    </row>
    <row r="37" spans="1:7" ht="79.8" x14ac:dyDescent="0.25">
      <c r="A37" s="5"/>
      <c r="B37" s="36"/>
      <c r="C37" s="24" t="s">
        <v>148</v>
      </c>
      <c r="D37" s="25"/>
      <c r="E37" s="26"/>
      <c r="F37" s="26"/>
      <c r="G37" s="27">
        <f>G20+G36</f>
        <v>0</v>
      </c>
    </row>
    <row r="38" spans="1:7" ht="57" x14ac:dyDescent="0.25">
      <c r="A38" s="50">
        <v>3</v>
      </c>
      <c r="B38" s="51"/>
      <c r="C38" s="58" t="s">
        <v>216</v>
      </c>
      <c r="D38" s="52"/>
      <c r="E38" s="52"/>
      <c r="F38" s="51"/>
      <c r="G38" s="51"/>
    </row>
    <row r="39" spans="1:7" ht="28.5" customHeight="1" x14ac:dyDescent="0.25">
      <c r="A39" s="31" t="s">
        <v>149</v>
      </c>
      <c r="B39" s="9"/>
      <c r="C39" s="28" t="s">
        <v>62</v>
      </c>
      <c r="D39" s="11"/>
      <c r="E39" s="11"/>
      <c r="F39" s="9"/>
      <c r="G39" s="9"/>
    </row>
    <row r="40" spans="1:7" ht="82.5" customHeight="1" x14ac:dyDescent="0.25">
      <c r="A40" s="29" t="s">
        <v>150</v>
      </c>
      <c r="B40" s="12" t="s">
        <v>52</v>
      </c>
      <c r="C40" s="10" t="s">
        <v>61</v>
      </c>
      <c r="D40" s="13" t="s">
        <v>11</v>
      </c>
      <c r="E40" s="14">
        <v>1</v>
      </c>
      <c r="F40" s="14" t="s">
        <v>8</v>
      </c>
      <c r="G40" s="14">
        <f>ROUND(E40*F40,2)</f>
        <v>0</v>
      </c>
    </row>
    <row r="41" spans="1:7" ht="57" x14ac:dyDescent="0.25">
      <c r="A41" s="29" t="s">
        <v>151</v>
      </c>
      <c r="B41" s="12" t="s">
        <v>7</v>
      </c>
      <c r="C41" s="10" t="s">
        <v>60</v>
      </c>
      <c r="D41" s="13" t="s">
        <v>11</v>
      </c>
      <c r="E41" s="14">
        <v>1</v>
      </c>
      <c r="F41" s="14" t="s">
        <v>8</v>
      </c>
      <c r="G41" s="14">
        <f>ROUND(E41*F41,2)</f>
        <v>0</v>
      </c>
    </row>
    <row r="42" spans="1:7" ht="22.8" x14ac:dyDescent="0.25">
      <c r="A42" s="29"/>
      <c r="B42" s="8"/>
      <c r="C42" s="28" t="s">
        <v>63</v>
      </c>
      <c r="D42" s="11"/>
      <c r="E42" s="14"/>
      <c r="F42" s="14"/>
      <c r="G42" s="15">
        <f>SUM(G40:G41)</f>
        <v>0</v>
      </c>
    </row>
    <row r="43" spans="1:7" x14ac:dyDescent="0.25">
      <c r="A43" s="31" t="s">
        <v>152</v>
      </c>
      <c r="B43" s="8"/>
      <c r="C43" s="30" t="s">
        <v>72</v>
      </c>
      <c r="D43" s="11"/>
      <c r="E43" s="14"/>
      <c r="F43" s="14"/>
      <c r="G43" s="14"/>
    </row>
    <row r="44" spans="1:7" ht="57" x14ac:dyDescent="0.25">
      <c r="A44" s="29" t="s">
        <v>153</v>
      </c>
      <c r="B44" s="12" t="s">
        <v>52</v>
      </c>
      <c r="C44" s="10" t="s">
        <v>10</v>
      </c>
      <c r="D44" s="13" t="s">
        <v>11</v>
      </c>
      <c r="E44" s="14" t="s">
        <v>12</v>
      </c>
      <c r="F44" s="14" t="s">
        <v>8</v>
      </c>
      <c r="G44" s="14">
        <f>ROUND(E44*F44,2)</f>
        <v>0</v>
      </c>
    </row>
    <row r="45" spans="1:7" ht="57" x14ac:dyDescent="0.25">
      <c r="A45" s="29" t="s">
        <v>154</v>
      </c>
      <c r="B45" s="12" t="s">
        <v>52</v>
      </c>
      <c r="C45" s="10" t="s">
        <v>13</v>
      </c>
      <c r="D45" s="13" t="s">
        <v>11</v>
      </c>
      <c r="E45" s="14" t="s">
        <v>12</v>
      </c>
      <c r="F45" s="14" t="s">
        <v>8</v>
      </c>
      <c r="G45" s="14">
        <f t="shared" ref="G45:G46" si="2">ROUND(E45*F45,2)</f>
        <v>0</v>
      </c>
    </row>
    <row r="46" spans="1:7" ht="57" x14ac:dyDescent="0.25">
      <c r="A46" s="29" t="s">
        <v>155</v>
      </c>
      <c r="B46" s="12" t="s">
        <v>52</v>
      </c>
      <c r="C46" s="10" t="s">
        <v>14</v>
      </c>
      <c r="D46" s="13" t="s">
        <v>11</v>
      </c>
      <c r="E46" s="14" t="s">
        <v>12</v>
      </c>
      <c r="F46" s="14" t="s">
        <v>8</v>
      </c>
      <c r="G46" s="14">
        <f t="shared" si="2"/>
        <v>0</v>
      </c>
    </row>
    <row r="47" spans="1:7" x14ac:dyDescent="0.25">
      <c r="A47" s="29"/>
      <c r="B47" s="8"/>
      <c r="C47" s="10" t="s">
        <v>15</v>
      </c>
      <c r="D47" s="11"/>
      <c r="E47" s="14"/>
      <c r="F47" s="14"/>
      <c r="G47" s="15">
        <f>SUM(G44:G46)</f>
        <v>0</v>
      </c>
    </row>
    <row r="48" spans="1:7" ht="22.8" x14ac:dyDescent="0.25">
      <c r="A48" s="31" t="s">
        <v>156</v>
      </c>
      <c r="B48" s="8"/>
      <c r="C48" s="28" t="s">
        <v>65</v>
      </c>
      <c r="D48" s="11"/>
      <c r="E48" s="14"/>
      <c r="F48" s="14"/>
      <c r="G48" s="14"/>
    </row>
    <row r="49" spans="1:7" ht="69" x14ac:dyDescent="0.25">
      <c r="A49" s="29" t="s">
        <v>157</v>
      </c>
      <c r="B49" s="12" t="s">
        <v>52</v>
      </c>
      <c r="C49" s="10" t="s">
        <v>66</v>
      </c>
      <c r="D49" s="13" t="s">
        <v>11</v>
      </c>
      <c r="E49" s="14">
        <v>1</v>
      </c>
      <c r="F49" s="14" t="s">
        <v>8</v>
      </c>
      <c r="G49" s="14">
        <f>ROUND(E49*F49,2)</f>
        <v>0</v>
      </c>
    </row>
    <row r="50" spans="1:7" ht="57.6" x14ac:dyDescent="0.25">
      <c r="A50" s="29" t="s">
        <v>158</v>
      </c>
      <c r="B50" s="12" t="s">
        <v>52</v>
      </c>
      <c r="C50" s="10" t="s">
        <v>68</v>
      </c>
      <c r="D50" s="13" t="s">
        <v>11</v>
      </c>
      <c r="E50" s="14">
        <v>1</v>
      </c>
      <c r="F50" s="14" t="s">
        <v>8</v>
      </c>
      <c r="G50" s="14">
        <f>ROUND(E50*F50,2)</f>
        <v>0</v>
      </c>
    </row>
    <row r="51" spans="1:7" ht="69" x14ac:dyDescent="0.25">
      <c r="A51" s="29" t="s">
        <v>159</v>
      </c>
      <c r="B51" s="12" t="s">
        <v>52</v>
      </c>
      <c r="C51" s="10" t="s">
        <v>67</v>
      </c>
      <c r="D51" s="13" t="s">
        <v>11</v>
      </c>
      <c r="E51" s="14">
        <v>1</v>
      </c>
      <c r="F51" s="14" t="s">
        <v>8</v>
      </c>
      <c r="G51" s="14">
        <f>ROUND(E51*F51,2)</f>
        <v>0</v>
      </c>
    </row>
    <row r="52" spans="1:7" ht="69" x14ac:dyDescent="0.25">
      <c r="A52" s="29" t="s">
        <v>160</v>
      </c>
      <c r="B52" s="12" t="s">
        <v>52</v>
      </c>
      <c r="C52" s="10" t="s">
        <v>69</v>
      </c>
      <c r="D52" s="13" t="s">
        <v>11</v>
      </c>
      <c r="E52" s="14">
        <v>1</v>
      </c>
      <c r="F52" s="14" t="s">
        <v>8</v>
      </c>
      <c r="G52" s="14">
        <f>ROUND(E52*F52,2)</f>
        <v>0</v>
      </c>
    </row>
    <row r="53" spans="1:7" ht="57.6" x14ac:dyDescent="0.25">
      <c r="A53" s="29" t="s">
        <v>161</v>
      </c>
      <c r="B53" s="12" t="s">
        <v>52</v>
      </c>
      <c r="C53" s="10" t="s">
        <v>70</v>
      </c>
      <c r="D53" s="13" t="s">
        <v>11</v>
      </c>
      <c r="E53" s="14">
        <v>1</v>
      </c>
      <c r="F53" s="14" t="s">
        <v>8</v>
      </c>
      <c r="G53" s="14">
        <f>ROUND(E53*F53,2)</f>
        <v>0</v>
      </c>
    </row>
    <row r="54" spans="1:7" ht="22.8" x14ac:dyDescent="0.25">
      <c r="A54" s="29"/>
      <c r="B54" s="8"/>
      <c r="C54" s="28" t="s">
        <v>71</v>
      </c>
      <c r="D54" s="11"/>
      <c r="E54" s="14"/>
      <c r="F54" s="14"/>
      <c r="G54" s="15">
        <f>SUM(G49:G53)</f>
        <v>0</v>
      </c>
    </row>
    <row r="55" spans="1:7" ht="22.8" x14ac:dyDescent="0.25">
      <c r="A55" s="31" t="s">
        <v>162</v>
      </c>
      <c r="B55" s="8"/>
      <c r="C55" s="28" t="s">
        <v>64</v>
      </c>
      <c r="D55" s="11"/>
      <c r="E55" s="14"/>
      <c r="F55" s="14"/>
      <c r="G55" s="14"/>
    </row>
    <row r="56" spans="1:7" x14ac:dyDescent="0.25">
      <c r="A56" s="31" t="s">
        <v>163</v>
      </c>
      <c r="B56" s="8"/>
      <c r="C56" s="9" t="s">
        <v>16</v>
      </c>
      <c r="D56" s="11"/>
      <c r="E56" s="14"/>
      <c r="F56" s="14"/>
      <c r="G56" s="14"/>
    </row>
    <row r="57" spans="1:7" ht="68.400000000000006" x14ac:dyDescent="0.25">
      <c r="A57" s="29" t="s">
        <v>164</v>
      </c>
      <c r="B57" s="12" t="s">
        <v>18</v>
      </c>
      <c r="C57" s="10" t="s">
        <v>210</v>
      </c>
      <c r="D57" s="13" t="s">
        <v>11</v>
      </c>
      <c r="E57" s="14" t="s">
        <v>12</v>
      </c>
      <c r="F57" s="14" t="s">
        <v>8</v>
      </c>
      <c r="G57" s="14">
        <f>ROUND(E57*F57,2)</f>
        <v>0</v>
      </c>
    </row>
    <row r="58" spans="1:7" ht="45.6" x14ac:dyDescent="0.25">
      <c r="A58" s="29" t="s">
        <v>165</v>
      </c>
      <c r="B58" s="12" t="s">
        <v>18</v>
      </c>
      <c r="C58" s="10" t="s">
        <v>211</v>
      </c>
      <c r="D58" s="13" t="s">
        <v>11</v>
      </c>
      <c r="E58" s="14" t="s">
        <v>12</v>
      </c>
      <c r="F58" s="14" t="s">
        <v>8</v>
      </c>
      <c r="G58" s="14">
        <f t="shared" ref="G58:G61" si="3">ROUND(E58*F58,2)</f>
        <v>0</v>
      </c>
    </row>
    <row r="59" spans="1:7" ht="22.8" x14ac:dyDescent="0.25">
      <c r="A59" s="16" t="s">
        <v>166</v>
      </c>
      <c r="B59" s="16" t="s">
        <v>55</v>
      </c>
      <c r="C59" s="17" t="s">
        <v>73</v>
      </c>
      <c r="D59" s="18" t="s">
        <v>11</v>
      </c>
      <c r="E59" s="21">
        <v>2</v>
      </c>
      <c r="F59" s="22">
        <v>0</v>
      </c>
      <c r="G59" s="22">
        <f>ROUND(E59*F59,2)</f>
        <v>0</v>
      </c>
    </row>
    <row r="60" spans="1:7" ht="34.200000000000003" x14ac:dyDescent="0.25">
      <c r="A60" s="29" t="s">
        <v>167</v>
      </c>
      <c r="B60" s="12" t="s">
        <v>18</v>
      </c>
      <c r="C60" s="10" t="s">
        <v>19</v>
      </c>
      <c r="D60" s="13" t="s">
        <v>11</v>
      </c>
      <c r="E60" s="14" t="s">
        <v>12</v>
      </c>
      <c r="F60" s="14" t="s">
        <v>8</v>
      </c>
      <c r="G60" s="14">
        <f t="shared" si="3"/>
        <v>0</v>
      </c>
    </row>
    <row r="61" spans="1:7" ht="34.200000000000003" x14ac:dyDescent="0.25">
      <c r="A61" s="29" t="s">
        <v>168</v>
      </c>
      <c r="B61" s="12" t="s">
        <v>18</v>
      </c>
      <c r="C61" s="9" t="s">
        <v>20</v>
      </c>
      <c r="D61" s="13" t="s">
        <v>11</v>
      </c>
      <c r="E61" s="14" t="s">
        <v>12</v>
      </c>
      <c r="F61" s="14" t="s">
        <v>8</v>
      </c>
      <c r="G61" s="14">
        <f t="shared" si="3"/>
        <v>0</v>
      </c>
    </row>
    <row r="62" spans="1:7" x14ac:dyDescent="0.25">
      <c r="A62" s="29"/>
      <c r="B62" s="8"/>
      <c r="C62" s="9" t="s">
        <v>21</v>
      </c>
      <c r="D62" s="11"/>
      <c r="E62" s="14"/>
      <c r="F62" s="14"/>
      <c r="G62" s="15">
        <f>SUM(G57:G61)</f>
        <v>0</v>
      </c>
    </row>
    <row r="63" spans="1:7" x14ac:dyDescent="0.25">
      <c r="A63" s="31" t="s">
        <v>169</v>
      </c>
      <c r="B63" s="8"/>
      <c r="C63" s="9" t="s">
        <v>22</v>
      </c>
      <c r="D63" s="11"/>
      <c r="E63" s="11"/>
      <c r="F63" s="9"/>
      <c r="G63" s="9"/>
    </row>
    <row r="64" spans="1:7" ht="57" x14ac:dyDescent="0.25">
      <c r="A64" s="29" t="s">
        <v>170</v>
      </c>
      <c r="B64" s="12" t="s">
        <v>18</v>
      </c>
      <c r="C64" s="10" t="s">
        <v>23</v>
      </c>
      <c r="D64" s="13" t="s">
        <v>11</v>
      </c>
      <c r="E64" s="13" t="s">
        <v>12</v>
      </c>
      <c r="F64" s="13" t="s">
        <v>8</v>
      </c>
      <c r="G64" s="14">
        <f>ROUND(E64*F64,2)</f>
        <v>0</v>
      </c>
    </row>
    <row r="65" spans="1:7" ht="34.200000000000003" x14ac:dyDescent="0.25">
      <c r="A65" s="29" t="s">
        <v>171</v>
      </c>
      <c r="B65" s="12" t="s">
        <v>18</v>
      </c>
      <c r="C65" s="10" t="s">
        <v>24</v>
      </c>
      <c r="D65" s="13" t="s">
        <v>11</v>
      </c>
      <c r="E65" s="13" t="s">
        <v>12</v>
      </c>
      <c r="F65" s="13" t="s">
        <v>8</v>
      </c>
      <c r="G65" s="14">
        <f>ROUND(E65*F65,2)</f>
        <v>0</v>
      </c>
    </row>
    <row r="66" spans="1:7" x14ac:dyDescent="0.25">
      <c r="A66" s="29"/>
      <c r="B66" s="8"/>
      <c r="C66" s="9" t="s">
        <v>25</v>
      </c>
      <c r="D66" s="11"/>
      <c r="E66" s="11"/>
      <c r="F66" s="9"/>
      <c r="G66" s="15">
        <f>SUM(G64:G65)</f>
        <v>0</v>
      </c>
    </row>
    <row r="67" spans="1:7" x14ac:dyDescent="0.25">
      <c r="A67" s="31" t="s">
        <v>172</v>
      </c>
      <c r="B67" s="8"/>
      <c r="C67" s="30" t="s">
        <v>74</v>
      </c>
      <c r="D67" s="11"/>
      <c r="E67" s="11"/>
      <c r="F67" s="9"/>
      <c r="G67" s="19"/>
    </row>
    <row r="68" spans="1:7" ht="34.200000000000003" x14ac:dyDescent="0.25">
      <c r="A68" s="29" t="s">
        <v>173</v>
      </c>
      <c r="B68" s="12" t="s">
        <v>18</v>
      </c>
      <c r="C68" s="10" t="s">
        <v>75</v>
      </c>
      <c r="D68" s="13" t="s">
        <v>11</v>
      </c>
      <c r="E68" s="13" t="s">
        <v>12</v>
      </c>
      <c r="F68" s="13" t="s">
        <v>8</v>
      </c>
      <c r="G68" s="14">
        <f>ROUND(E68*F68,2)</f>
        <v>0</v>
      </c>
    </row>
    <row r="69" spans="1:7" x14ac:dyDescent="0.25">
      <c r="A69" s="29"/>
      <c r="B69" s="8"/>
      <c r="C69" s="28" t="s">
        <v>76</v>
      </c>
      <c r="D69" s="13"/>
      <c r="E69" s="13"/>
      <c r="F69" s="13"/>
      <c r="G69" s="15">
        <f>G68</f>
        <v>0</v>
      </c>
    </row>
    <row r="70" spans="1:7" x14ac:dyDescent="0.25">
      <c r="A70" s="31" t="s">
        <v>174</v>
      </c>
      <c r="B70" s="8"/>
      <c r="C70" s="9" t="s">
        <v>26</v>
      </c>
      <c r="D70" s="13"/>
      <c r="E70" s="13"/>
      <c r="F70" s="13"/>
      <c r="G70" s="14"/>
    </row>
    <row r="71" spans="1:7" ht="34.200000000000003" x14ac:dyDescent="0.25">
      <c r="A71" s="29" t="s">
        <v>175</v>
      </c>
      <c r="B71" s="12" t="s">
        <v>18</v>
      </c>
      <c r="C71" s="10" t="s">
        <v>27</v>
      </c>
      <c r="D71" s="13" t="s">
        <v>11</v>
      </c>
      <c r="E71" s="13" t="s">
        <v>12</v>
      </c>
      <c r="F71" s="13" t="s">
        <v>8</v>
      </c>
      <c r="G71" s="14">
        <f>ROUND(E71*F71,2)</f>
        <v>0</v>
      </c>
    </row>
    <row r="72" spans="1:7" x14ac:dyDescent="0.25">
      <c r="A72" s="29"/>
      <c r="B72" s="8"/>
      <c r="C72" s="10" t="s">
        <v>28</v>
      </c>
      <c r="D72" s="13"/>
      <c r="E72" s="13"/>
      <c r="F72" s="13"/>
      <c r="G72" s="15">
        <f>G71</f>
        <v>0</v>
      </c>
    </row>
    <row r="73" spans="1:7" x14ac:dyDescent="0.25">
      <c r="A73" s="31" t="s">
        <v>176</v>
      </c>
      <c r="B73" s="8"/>
      <c r="C73" s="9" t="s">
        <v>29</v>
      </c>
      <c r="D73" s="13"/>
      <c r="E73" s="13"/>
      <c r="F73" s="13"/>
      <c r="G73" s="14"/>
    </row>
    <row r="74" spans="1:7" ht="34.200000000000003" x14ac:dyDescent="0.25">
      <c r="A74" s="29" t="s">
        <v>177</v>
      </c>
      <c r="B74" s="12" t="s">
        <v>18</v>
      </c>
      <c r="C74" s="9" t="s">
        <v>30</v>
      </c>
      <c r="D74" s="13" t="s">
        <v>11</v>
      </c>
      <c r="E74" s="13" t="s">
        <v>12</v>
      </c>
      <c r="F74" s="13" t="s">
        <v>8</v>
      </c>
      <c r="G74" s="14">
        <f>ROUND(E74*F74,2)</f>
        <v>0</v>
      </c>
    </row>
    <row r="75" spans="1:7" ht="34.200000000000003" x14ac:dyDescent="0.25">
      <c r="A75" s="29" t="s">
        <v>178</v>
      </c>
      <c r="B75" s="12" t="s">
        <v>17</v>
      </c>
      <c r="C75" s="10" t="s">
        <v>31</v>
      </c>
      <c r="D75" s="13" t="s">
        <v>11</v>
      </c>
      <c r="E75" s="13" t="s">
        <v>12</v>
      </c>
      <c r="F75" s="13" t="s">
        <v>8</v>
      </c>
      <c r="G75" s="14">
        <f>ROUND(E75*F75,2)</f>
        <v>0</v>
      </c>
    </row>
    <row r="76" spans="1:7" x14ac:dyDescent="0.25">
      <c r="A76" s="29"/>
      <c r="B76" s="8"/>
      <c r="C76" s="9" t="s">
        <v>32</v>
      </c>
      <c r="D76" s="13"/>
      <c r="E76" s="13"/>
      <c r="F76" s="13"/>
      <c r="G76" s="15">
        <f>SUM(G74:G75)</f>
        <v>0</v>
      </c>
    </row>
    <row r="77" spans="1:7" ht="22.8" x14ac:dyDescent="0.25">
      <c r="A77" s="29"/>
      <c r="B77" s="8"/>
      <c r="C77" s="10" t="s">
        <v>33</v>
      </c>
      <c r="D77" s="13"/>
      <c r="E77" s="13"/>
      <c r="F77" s="13"/>
      <c r="G77" s="15">
        <f>G62+G66+G69+G72+G76</f>
        <v>0</v>
      </c>
    </row>
    <row r="78" spans="1:7" x14ac:dyDescent="0.25">
      <c r="A78" s="31" t="s">
        <v>179</v>
      </c>
      <c r="B78" s="8"/>
      <c r="C78" s="9" t="s">
        <v>34</v>
      </c>
      <c r="D78" s="13"/>
      <c r="E78" s="13"/>
      <c r="F78" s="13"/>
      <c r="G78" s="14"/>
    </row>
    <row r="79" spans="1:7" ht="22.8" x14ac:dyDescent="0.25">
      <c r="A79" s="29" t="s">
        <v>180</v>
      </c>
      <c r="B79" s="12" t="s">
        <v>53</v>
      </c>
      <c r="C79" s="10" t="s">
        <v>35</v>
      </c>
      <c r="D79" s="13" t="s">
        <v>11</v>
      </c>
      <c r="E79" s="13" t="s">
        <v>12</v>
      </c>
      <c r="F79" s="13" t="s">
        <v>8</v>
      </c>
      <c r="G79" s="14">
        <f>ROUND(E79*F79,2)</f>
        <v>0</v>
      </c>
    </row>
    <row r="80" spans="1:7" ht="22.8" x14ac:dyDescent="0.25">
      <c r="A80" s="29" t="s">
        <v>181</v>
      </c>
      <c r="B80" s="12" t="s">
        <v>53</v>
      </c>
      <c r="C80" s="10" t="s">
        <v>36</v>
      </c>
      <c r="D80" s="13" t="s">
        <v>11</v>
      </c>
      <c r="E80" s="13" t="s">
        <v>12</v>
      </c>
      <c r="F80" s="13" t="s">
        <v>8</v>
      </c>
      <c r="G80" s="14">
        <f t="shared" ref="G80:G82" si="4">ROUND(E80*F80,2)</f>
        <v>0</v>
      </c>
    </row>
    <row r="81" spans="1:7" ht="22.8" x14ac:dyDescent="0.25">
      <c r="A81" s="29" t="s">
        <v>182</v>
      </c>
      <c r="B81" s="12" t="s">
        <v>53</v>
      </c>
      <c r="C81" s="10" t="s">
        <v>37</v>
      </c>
      <c r="D81" s="13" t="s">
        <v>11</v>
      </c>
      <c r="E81" s="13" t="s">
        <v>12</v>
      </c>
      <c r="F81" s="13" t="s">
        <v>8</v>
      </c>
      <c r="G81" s="14">
        <f t="shared" si="4"/>
        <v>0</v>
      </c>
    </row>
    <row r="82" spans="1:7" ht="34.200000000000003" x14ac:dyDescent="0.25">
      <c r="A82" s="29" t="s">
        <v>183</v>
      </c>
      <c r="B82" s="12" t="s">
        <v>53</v>
      </c>
      <c r="C82" s="10" t="s">
        <v>38</v>
      </c>
      <c r="D82" s="13" t="s">
        <v>11</v>
      </c>
      <c r="E82" s="13" t="s">
        <v>12</v>
      </c>
      <c r="F82" s="13" t="s">
        <v>8</v>
      </c>
      <c r="G82" s="14">
        <f t="shared" si="4"/>
        <v>0</v>
      </c>
    </row>
    <row r="83" spans="1:7" x14ac:dyDescent="0.25">
      <c r="A83" s="29"/>
      <c r="B83" s="8"/>
      <c r="C83" s="10" t="s">
        <v>39</v>
      </c>
      <c r="D83" s="13"/>
      <c r="E83" s="13"/>
      <c r="F83" s="13"/>
      <c r="G83" s="15">
        <f>SUM(G79:G82)</f>
        <v>0</v>
      </c>
    </row>
    <row r="84" spans="1:7" x14ac:dyDescent="0.25">
      <c r="A84" s="31" t="s">
        <v>184</v>
      </c>
      <c r="B84" s="8"/>
      <c r="C84" s="9" t="s">
        <v>40</v>
      </c>
      <c r="D84" s="13"/>
      <c r="E84" s="13"/>
      <c r="F84" s="13"/>
      <c r="G84" s="14"/>
    </row>
    <row r="85" spans="1:7" x14ac:dyDescent="0.25">
      <c r="A85" s="29" t="s">
        <v>185</v>
      </c>
      <c r="B85" s="8" t="s">
        <v>41</v>
      </c>
      <c r="C85" s="9" t="s">
        <v>42</v>
      </c>
      <c r="D85" s="13" t="s">
        <v>11</v>
      </c>
      <c r="E85" s="14" t="s">
        <v>12</v>
      </c>
      <c r="F85" s="14" t="s">
        <v>8</v>
      </c>
      <c r="G85" s="14">
        <f>ROUND(E85*F85,2)</f>
        <v>0</v>
      </c>
    </row>
    <row r="86" spans="1:7" x14ac:dyDescent="0.25">
      <c r="A86" s="29" t="s">
        <v>186</v>
      </c>
      <c r="B86" s="8" t="s">
        <v>41</v>
      </c>
      <c r="C86" s="9" t="s">
        <v>43</v>
      </c>
      <c r="D86" s="13" t="s">
        <v>11</v>
      </c>
      <c r="E86" s="14" t="s">
        <v>12</v>
      </c>
      <c r="F86" s="14" t="s">
        <v>8</v>
      </c>
      <c r="G86" s="14">
        <f t="shared" ref="G86:G91" si="5">ROUND(E86*F86,2)</f>
        <v>0</v>
      </c>
    </row>
    <row r="87" spans="1:7" x14ac:dyDescent="0.25">
      <c r="A87" s="29" t="s">
        <v>187</v>
      </c>
      <c r="B87" s="8" t="s">
        <v>41</v>
      </c>
      <c r="C87" s="9" t="s">
        <v>77</v>
      </c>
      <c r="D87" s="13" t="s">
        <v>11</v>
      </c>
      <c r="E87" s="14" t="s">
        <v>12</v>
      </c>
      <c r="F87" s="14" t="s">
        <v>8</v>
      </c>
      <c r="G87" s="14">
        <f t="shared" si="5"/>
        <v>0</v>
      </c>
    </row>
    <row r="88" spans="1:7" x14ac:dyDescent="0.25">
      <c r="A88" s="29" t="s">
        <v>188</v>
      </c>
      <c r="B88" s="8" t="s">
        <v>41</v>
      </c>
      <c r="C88" s="9" t="s">
        <v>78</v>
      </c>
      <c r="D88" s="13" t="s">
        <v>11</v>
      </c>
      <c r="E88" s="14" t="s">
        <v>12</v>
      </c>
      <c r="F88" s="14" t="s">
        <v>8</v>
      </c>
      <c r="G88" s="14">
        <f t="shared" si="5"/>
        <v>0</v>
      </c>
    </row>
    <row r="89" spans="1:7" ht="57" x14ac:dyDescent="0.25">
      <c r="A89" s="29" t="s">
        <v>189</v>
      </c>
      <c r="B89" s="8" t="s">
        <v>41</v>
      </c>
      <c r="C89" s="10" t="s">
        <v>44</v>
      </c>
      <c r="D89" s="13" t="s">
        <v>11</v>
      </c>
      <c r="E89" s="14" t="s">
        <v>12</v>
      </c>
      <c r="F89" s="14" t="s">
        <v>8</v>
      </c>
      <c r="G89" s="14">
        <f t="shared" si="5"/>
        <v>0</v>
      </c>
    </row>
    <row r="90" spans="1:7" ht="68.400000000000006" x14ac:dyDescent="0.25">
      <c r="A90" s="29" t="s">
        <v>190</v>
      </c>
      <c r="B90" s="8" t="s">
        <v>41</v>
      </c>
      <c r="C90" s="10" t="s">
        <v>45</v>
      </c>
      <c r="D90" s="13" t="s">
        <v>11</v>
      </c>
      <c r="E90" s="14" t="s">
        <v>12</v>
      </c>
      <c r="F90" s="14" t="s">
        <v>8</v>
      </c>
      <c r="G90" s="14">
        <f t="shared" si="5"/>
        <v>0</v>
      </c>
    </row>
    <row r="91" spans="1:7" x14ac:dyDescent="0.25">
      <c r="A91" s="29" t="s">
        <v>191</v>
      </c>
      <c r="B91" s="8" t="s">
        <v>41</v>
      </c>
      <c r="C91" s="9" t="s">
        <v>79</v>
      </c>
      <c r="D91" s="13" t="s">
        <v>11</v>
      </c>
      <c r="E91" s="14" t="s">
        <v>12</v>
      </c>
      <c r="F91" s="14" t="s">
        <v>8</v>
      </c>
      <c r="G91" s="14">
        <f t="shared" si="5"/>
        <v>0</v>
      </c>
    </row>
    <row r="92" spans="1:7" ht="34.200000000000003" x14ac:dyDescent="0.25">
      <c r="A92" s="29" t="s">
        <v>192</v>
      </c>
      <c r="B92" s="8" t="s">
        <v>41</v>
      </c>
      <c r="C92" s="10" t="s">
        <v>46</v>
      </c>
      <c r="D92" s="13" t="s">
        <v>11</v>
      </c>
      <c r="E92" s="13" t="s">
        <v>12</v>
      </c>
      <c r="F92" s="14" t="s">
        <v>8</v>
      </c>
      <c r="G92" s="14">
        <f>ROUND(E92*F92,2)</f>
        <v>0</v>
      </c>
    </row>
    <row r="93" spans="1:7" ht="22.8" x14ac:dyDescent="0.25">
      <c r="A93" s="29" t="s">
        <v>193</v>
      </c>
      <c r="B93" s="8" t="s">
        <v>41</v>
      </c>
      <c r="C93" s="10" t="s">
        <v>47</v>
      </c>
      <c r="D93" s="13" t="s">
        <v>11</v>
      </c>
      <c r="E93" s="13" t="s">
        <v>12</v>
      </c>
      <c r="F93" s="14" t="s">
        <v>8</v>
      </c>
      <c r="G93" s="14">
        <f t="shared" ref="G93:G104" si="6">ROUND(E93*F93,2)</f>
        <v>0</v>
      </c>
    </row>
    <row r="94" spans="1:7" x14ac:dyDescent="0.25">
      <c r="A94" s="29" t="s">
        <v>194</v>
      </c>
      <c r="B94" s="8" t="s">
        <v>41</v>
      </c>
      <c r="C94" s="9" t="s">
        <v>48</v>
      </c>
      <c r="D94" s="13" t="s">
        <v>11</v>
      </c>
      <c r="E94" s="13" t="s">
        <v>12</v>
      </c>
      <c r="F94" s="14" t="s">
        <v>8</v>
      </c>
      <c r="G94" s="14">
        <f t="shared" si="6"/>
        <v>0</v>
      </c>
    </row>
    <row r="95" spans="1:7" ht="45.6" x14ac:dyDescent="0.25">
      <c r="A95" s="29" t="s">
        <v>195</v>
      </c>
      <c r="B95" s="8" t="s">
        <v>41</v>
      </c>
      <c r="C95" s="10" t="s">
        <v>49</v>
      </c>
      <c r="D95" s="13" t="s">
        <v>11</v>
      </c>
      <c r="E95" s="13" t="s">
        <v>12</v>
      </c>
      <c r="F95" s="14" t="s">
        <v>8</v>
      </c>
      <c r="G95" s="14">
        <f t="shared" si="6"/>
        <v>0</v>
      </c>
    </row>
    <row r="96" spans="1:7" ht="57" x14ac:dyDescent="0.25">
      <c r="A96" s="29" t="s">
        <v>196</v>
      </c>
      <c r="B96" s="8" t="s">
        <v>41</v>
      </c>
      <c r="C96" s="10" t="s">
        <v>80</v>
      </c>
      <c r="D96" s="13" t="s">
        <v>11</v>
      </c>
      <c r="E96" s="13" t="s">
        <v>12</v>
      </c>
      <c r="F96" s="14" t="s">
        <v>8</v>
      </c>
      <c r="G96" s="14">
        <f t="shared" si="6"/>
        <v>0</v>
      </c>
    </row>
    <row r="97" spans="1:7" ht="57" x14ac:dyDescent="0.25">
      <c r="A97" s="29" t="s">
        <v>197</v>
      </c>
      <c r="B97" s="8" t="s">
        <v>41</v>
      </c>
      <c r="C97" s="10" t="s">
        <v>81</v>
      </c>
      <c r="D97" s="13" t="s">
        <v>11</v>
      </c>
      <c r="E97" s="13" t="s">
        <v>12</v>
      </c>
      <c r="F97" s="14" t="s">
        <v>8</v>
      </c>
      <c r="G97" s="14">
        <f t="shared" si="6"/>
        <v>0</v>
      </c>
    </row>
    <row r="98" spans="1:7" ht="45.6" x14ac:dyDescent="0.25">
      <c r="A98" s="29" t="s">
        <v>198</v>
      </c>
      <c r="B98" s="8" t="s">
        <v>41</v>
      </c>
      <c r="C98" s="10" t="s">
        <v>82</v>
      </c>
      <c r="D98" s="13" t="s">
        <v>11</v>
      </c>
      <c r="E98" s="13" t="s">
        <v>12</v>
      </c>
      <c r="F98" s="14" t="s">
        <v>8</v>
      </c>
      <c r="G98" s="14">
        <f t="shared" si="6"/>
        <v>0</v>
      </c>
    </row>
    <row r="99" spans="1:7" ht="34.200000000000003" x14ac:dyDescent="0.25">
      <c r="A99" s="29" t="s">
        <v>199</v>
      </c>
      <c r="B99" s="8" t="s">
        <v>41</v>
      </c>
      <c r="C99" s="10" t="s">
        <v>83</v>
      </c>
      <c r="D99" s="13" t="s">
        <v>11</v>
      </c>
      <c r="E99" s="13" t="s">
        <v>12</v>
      </c>
      <c r="F99" s="14" t="s">
        <v>8</v>
      </c>
      <c r="G99" s="14">
        <f t="shared" si="6"/>
        <v>0</v>
      </c>
    </row>
    <row r="100" spans="1:7" ht="79.8" x14ac:dyDescent="0.25">
      <c r="A100" s="29" t="s">
        <v>200</v>
      </c>
      <c r="B100" s="8" t="s">
        <v>41</v>
      </c>
      <c r="C100" s="10" t="s">
        <v>84</v>
      </c>
      <c r="D100" s="13" t="s">
        <v>11</v>
      </c>
      <c r="E100" s="13" t="s">
        <v>12</v>
      </c>
      <c r="F100" s="14" t="s">
        <v>8</v>
      </c>
      <c r="G100" s="14">
        <f t="shared" si="6"/>
        <v>0</v>
      </c>
    </row>
    <row r="101" spans="1:7" ht="79.8" x14ac:dyDescent="0.25">
      <c r="A101" s="29" t="s">
        <v>201</v>
      </c>
      <c r="B101" s="8" t="s">
        <v>41</v>
      </c>
      <c r="C101" s="10" t="s">
        <v>86</v>
      </c>
      <c r="D101" s="13" t="s">
        <v>11</v>
      </c>
      <c r="E101" s="13" t="s">
        <v>12</v>
      </c>
      <c r="F101" s="14" t="s">
        <v>8</v>
      </c>
      <c r="G101" s="14">
        <f t="shared" si="6"/>
        <v>0</v>
      </c>
    </row>
    <row r="102" spans="1:7" ht="22.8" x14ac:dyDescent="0.25">
      <c r="A102" s="29" t="s">
        <v>202</v>
      </c>
      <c r="B102" s="8" t="s">
        <v>41</v>
      </c>
      <c r="C102" s="10" t="s">
        <v>85</v>
      </c>
      <c r="D102" s="13" t="s">
        <v>11</v>
      </c>
      <c r="E102" s="13" t="s">
        <v>12</v>
      </c>
      <c r="F102" s="14" t="s">
        <v>8</v>
      </c>
      <c r="G102" s="14">
        <f t="shared" si="6"/>
        <v>0</v>
      </c>
    </row>
    <row r="103" spans="1:7" ht="68.400000000000006" x14ac:dyDescent="0.25">
      <c r="A103" s="29" t="s">
        <v>203</v>
      </c>
      <c r="B103" s="8" t="s">
        <v>41</v>
      </c>
      <c r="C103" s="10" t="s">
        <v>87</v>
      </c>
      <c r="D103" s="13" t="s">
        <v>11</v>
      </c>
      <c r="E103" s="13" t="s">
        <v>12</v>
      </c>
      <c r="F103" s="14" t="s">
        <v>8</v>
      </c>
      <c r="G103" s="14">
        <f t="shared" si="6"/>
        <v>0</v>
      </c>
    </row>
    <row r="104" spans="1:7" ht="148.19999999999999" x14ac:dyDescent="0.25">
      <c r="A104" s="29" t="s">
        <v>204</v>
      </c>
      <c r="B104" s="8" t="s">
        <v>41</v>
      </c>
      <c r="C104" s="10" t="s">
        <v>50</v>
      </c>
      <c r="D104" s="13" t="s">
        <v>11</v>
      </c>
      <c r="E104" s="13" t="s">
        <v>12</v>
      </c>
      <c r="F104" s="14" t="s">
        <v>8</v>
      </c>
      <c r="G104" s="14">
        <f t="shared" si="6"/>
        <v>0</v>
      </c>
    </row>
    <row r="105" spans="1:7" x14ac:dyDescent="0.25">
      <c r="A105" s="29"/>
      <c r="B105" s="20"/>
      <c r="C105" s="9" t="s">
        <v>51</v>
      </c>
      <c r="D105" s="13"/>
      <c r="E105" s="13"/>
      <c r="F105" s="14"/>
      <c r="G105" s="15">
        <f>SUM(G85:G104)</f>
        <v>0</v>
      </c>
    </row>
    <row r="106" spans="1:7" ht="57" x14ac:dyDescent="0.25">
      <c r="A106" s="29"/>
      <c r="B106" s="20"/>
      <c r="C106" s="28" t="s">
        <v>208</v>
      </c>
      <c r="D106" s="13"/>
      <c r="E106" s="13"/>
      <c r="F106" s="14"/>
      <c r="G106" s="15">
        <f>G42+G47+G54+G77+G83+G105</f>
        <v>0</v>
      </c>
    </row>
    <row r="107" spans="1:7" x14ac:dyDescent="0.25">
      <c r="A107" s="23" t="s">
        <v>205</v>
      </c>
      <c r="B107" s="23"/>
      <c r="C107" s="24" t="s">
        <v>56</v>
      </c>
      <c r="D107" s="25"/>
      <c r="E107" s="26"/>
      <c r="F107" s="26"/>
      <c r="G107" s="27"/>
    </row>
    <row r="108" spans="1:7" ht="68.400000000000006" x14ac:dyDescent="0.25">
      <c r="A108" s="2" t="s">
        <v>88</v>
      </c>
      <c r="B108" s="2" t="s">
        <v>92</v>
      </c>
      <c r="C108" s="3" t="s">
        <v>57</v>
      </c>
      <c r="D108" s="4" t="s">
        <v>11</v>
      </c>
      <c r="E108" s="33">
        <v>1</v>
      </c>
      <c r="F108" s="34">
        <v>0</v>
      </c>
      <c r="G108" s="34">
        <f>ROUND(E108*F108,2)</f>
        <v>0</v>
      </c>
    </row>
    <row r="109" spans="1:7" x14ac:dyDescent="0.25">
      <c r="A109" s="2"/>
      <c r="B109" s="2"/>
      <c r="C109" s="24" t="s">
        <v>58</v>
      </c>
      <c r="D109" s="25"/>
      <c r="E109" s="26"/>
      <c r="F109" s="26"/>
      <c r="G109" s="32">
        <f>G108</f>
        <v>0</v>
      </c>
    </row>
    <row r="110" spans="1:7" x14ac:dyDescent="0.25">
      <c r="A110" s="23" t="s">
        <v>206</v>
      </c>
      <c r="B110" s="23"/>
      <c r="C110" s="24" t="s">
        <v>90</v>
      </c>
      <c r="D110" s="25"/>
      <c r="E110" s="26"/>
      <c r="F110" s="26"/>
      <c r="G110" s="27"/>
    </row>
    <row r="111" spans="1:7" ht="68.400000000000006" x14ac:dyDescent="0.25">
      <c r="A111" s="2" t="s">
        <v>89</v>
      </c>
      <c r="B111" s="2" t="s">
        <v>92</v>
      </c>
      <c r="C111" s="3" t="s">
        <v>91</v>
      </c>
      <c r="D111" s="4" t="s">
        <v>11</v>
      </c>
      <c r="E111" s="33">
        <v>1</v>
      </c>
      <c r="F111" s="34">
        <v>0</v>
      </c>
      <c r="G111" s="34">
        <f>ROUND(E111*F111,2)</f>
        <v>0</v>
      </c>
    </row>
    <row r="112" spans="1:7" x14ac:dyDescent="0.25">
      <c r="A112" s="2"/>
      <c r="B112" s="2"/>
      <c r="C112" s="24" t="s">
        <v>59</v>
      </c>
      <c r="D112" s="25"/>
      <c r="E112" s="26"/>
      <c r="F112" s="26"/>
      <c r="G112" s="32">
        <f>G111</f>
        <v>0</v>
      </c>
    </row>
    <row r="113" spans="1:7" ht="125.4" x14ac:dyDescent="0.25">
      <c r="A113" s="29"/>
      <c r="B113" s="20"/>
      <c r="C113" s="28" t="s">
        <v>207</v>
      </c>
      <c r="D113" s="13"/>
      <c r="E113" s="13"/>
      <c r="F113" s="14"/>
      <c r="G113" s="15">
        <f>G37+G106+G109+G112</f>
        <v>0</v>
      </c>
    </row>
    <row r="115" spans="1:7" x14ac:dyDescent="0.25">
      <c r="A115" s="53" t="s">
        <v>212</v>
      </c>
      <c r="B115" s="53"/>
      <c r="C115" s="53"/>
      <c r="D115" s="53"/>
      <c r="E115" s="53"/>
      <c r="F115" s="53"/>
      <c r="G115" s="53"/>
    </row>
    <row r="116" spans="1:7" x14ac:dyDescent="0.25">
      <c r="A116" s="53" t="s">
        <v>213</v>
      </c>
      <c r="B116" s="53"/>
      <c r="C116" s="53"/>
      <c r="D116" s="53"/>
      <c r="E116" s="53"/>
      <c r="F116" s="53"/>
      <c r="G116" s="53"/>
    </row>
    <row r="117" spans="1:7" x14ac:dyDescent="0.25">
      <c r="A117" s="53" t="s">
        <v>214</v>
      </c>
      <c r="B117" s="53"/>
      <c r="C117" s="53"/>
      <c r="D117" s="53"/>
      <c r="E117" s="53"/>
      <c r="F117" s="53"/>
      <c r="G117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PŚRokitnica+ksRokitnica-Radunia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</dc:title>
  <dc:subject/>
  <dc:creator>ISowa</dc:creator>
  <cp:keywords/>
  <cp:lastModifiedBy>Marta</cp:lastModifiedBy>
  <dcterms:created xsi:type="dcterms:W3CDTF">2024-05-13T11:01:52Z</dcterms:created>
  <dcterms:modified xsi:type="dcterms:W3CDTF">2024-05-13T11:01:52Z</dcterms:modified>
</cp:coreProperties>
</file>