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NIOSKI\2025\1. BUDOWA WOD. KAN KPO\DOK. NA STRONĘ\"/>
    </mc:Choice>
  </mc:AlternateContent>
  <xr:revisionPtr revIDLastSave="0" documentId="13_ncr:1_{F661B9EB-2727-4278-B784-9E5564769D39}" xr6:coauthVersionLast="47" xr6:coauthVersionMax="47" xr10:uidLastSave="{00000000-0000-0000-0000-000000000000}"/>
  <bookViews>
    <workbookView xWindow="28680" yWindow="-120" windowWidth="38640" windowHeight="21120" tabRatio="924" firstSheet="20" activeTab="37" xr2:uid="{00000000-000D-0000-FFFF-FFFF00000000}"/>
  </bookViews>
  <sheets>
    <sheet name="SUMA" sheetId="45" r:id="rId1"/>
    <sheet name="1. kan zad_3" sheetId="6" r:id="rId2"/>
    <sheet name="2. woda_zad_4" sheetId="4" r:id="rId3"/>
    <sheet name="3. kan_zad_4" sheetId="3" r:id="rId4"/>
    <sheet name="4. woda_zad_5" sheetId="7" r:id="rId5"/>
    <sheet name="5. kan_zad_5" sheetId="8" r:id="rId6"/>
    <sheet name="6. kan_zad_6" sheetId="9" r:id="rId7"/>
    <sheet name="7. woda_zad_7" sheetId="10" r:id="rId8"/>
    <sheet name="8. kan_zad_7" sheetId="11" r:id="rId9"/>
    <sheet name="9. woda_zad_8" sheetId="12" r:id="rId10"/>
    <sheet name="10. kan_zad_8" sheetId="13" r:id="rId11"/>
    <sheet name="11. woda_zad_9" sheetId="14" r:id="rId12"/>
    <sheet name="12. kan_zad_9" sheetId="15" r:id="rId13"/>
    <sheet name="13. woda_zad_10" sheetId="16" r:id="rId14"/>
    <sheet name="14. kan_zad_10" sheetId="17" r:id="rId15"/>
    <sheet name="15. woda_zad_11" sheetId="18" r:id="rId16"/>
    <sheet name="16. kan_zad_11" sheetId="19" r:id="rId17"/>
    <sheet name="17. kan_zad_12" sheetId="21" r:id="rId18"/>
    <sheet name="18. woda_zad_14" sheetId="22" r:id="rId19"/>
    <sheet name="19. kan_zad_14" sheetId="23" r:id="rId20"/>
    <sheet name="20. kan_zad_15" sheetId="25" r:id="rId21"/>
    <sheet name="21. woda_zad_16" sheetId="5" r:id="rId22"/>
    <sheet name="22. kan_zad_16" sheetId="26" r:id="rId23"/>
    <sheet name="23. woda_zad_17" sheetId="27" r:id="rId24"/>
    <sheet name="24. kan_zad_17" sheetId="28" r:id="rId25"/>
    <sheet name="25. woda_zad_18" sheetId="29" r:id="rId26"/>
    <sheet name="26. kan_zad_18" sheetId="30" r:id="rId27"/>
    <sheet name="27. woda_zad_20" sheetId="31" r:id="rId28"/>
    <sheet name="28. kan_zad_20" sheetId="32" r:id="rId29"/>
    <sheet name="29. woda_zad_21" sheetId="33" r:id="rId30"/>
    <sheet name="30. kan_zad_21" sheetId="34" r:id="rId31"/>
    <sheet name="31. woda_zad_22" sheetId="35" r:id="rId32"/>
    <sheet name="32. kan_zad_22" sheetId="36" r:id="rId33"/>
    <sheet name="33. wod_zad_23" sheetId="37" r:id="rId34"/>
    <sheet name="34. kan_zad_23" sheetId="38" r:id="rId35"/>
    <sheet name="35. wod_zad_27" sheetId="39" r:id="rId36"/>
    <sheet name="36. kan_zad_27" sheetId="40" r:id="rId37"/>
    <sheet name="37. Telemetria" sheetId="47" r:id="rId38"/>
  </sheets>
  <definedNames>
    <definedName name="_xlnm.Print_Area" localSheetId="1">'1. kan zad_3'!$A$1:$E$16</definedName>
    <definedName name="_xlnm.Print_Area" localSheetId="10">'10. kan_zad_8'!$A$1:$E$16</definedName>
    <definedName name="_xlnm.Print_Area" localSheetId="11">'11. woda_zad_9'!$A$1:$E$13</definedName>
    <definedName name="_xlnm.Print_Area" localSheetId="12">'12. kan_zad_9'!$A$1:$E$14</definedName>
    <definedName name="_xlnm.Print_Area" localSheetId="13">'13. woda_zad_10'!$A$1:$E$15</definedName>
    <definedName name="_xlnm.Print_Area" localSheetId="14">'14. kan_zad_10'!$A$1:$E$15</definedName>
    <definedName name="_xlnm.Print_Area" localSheetId="15">'15. woda_zad_11'!$A$1:$E$15</definedName>
    <definedName name="_xlnm.Print_Area" localSheetId="16">'16. kan_zad_11'!$A$1:$E$15</definedName>
    <definedName name="_xlnm.Print_Area" localSheetId="17">'17. kan_zad_12'!$A$1:$E$16</definedName>
    <definedName name="_xlnm.Print_Area" localSheetId="18">'18. woda_zad_14'!$A$1:$E$15</definedName>
    <definedName name="_xlnm.Print_Area" localSheetId="19">'19. kan_zad_14'!$A$1:$E$16</definedName>
    <definedName name="_xlnm.Print_Area" localSheetId="2">'2. woda_zad_4'!$A$1:$E$15</definedName>
    <definedName name="_xlnm.Print_Area" localSheetId="20">'20. kan_zad_15'!$A$1:$E$15</definedName>
    <definedName name="_xlnm.Print_Area" localSheetId="21">'21. woda_zad_16'!$A$1:$E$18</definedName>
    <definedName name="_xlnm.Print_Area" localSheetId="22">'22. kan_zad_16'!$A$1:$E$16</definedName>
    <definedName name="_xlnm.Print_Area" localSheetId="23">'23. woda_zad_17'!$A$1:$E$19</definedName>
    <definedName name="_xlnm.Print_Area" localSheetId="24">'24. kan_zad_17'!$A$1:$E$17</definedName>
    <definedName name="_xlnm.Print_Area" localSheetId="25">'25. woda_zad_18'!$A$1:$E$17</definedName>
    <definedName name="_xlnm.Print_Area" localSheetId="26">'26. kan_zad_18'!$A$1:$E$16</definedName>
    <definedName name="_xlnm.Print_Area" localSheetId="27">'27. woda_zad_20'!$A$1:$E$15</definedName>
    <definedName name="_xlnm.Print_Area" localSheetId="28">'28. kan_zad_20'!$A$1:$E$15</definedName>
    <definedName name="_xlnm.Print_Area" localSheetId="29">'29. woda_zad_21'!$A$1:$E$15</definedName>
    <definedName name="_xlnm.Print_Area" localSheetId="3">'3. kan_zad_4'!$A$1:$E$16</definedName>
    <definedName name="_xlnm.Print_Area" localSheetId="30">'30. kan_zad_21'!$A$1:$E$15</definedName>
    <definedName name="_xlnm.Print_Area" localSheetId="31">'31. woda_zad_22'!$A$1:$E$15</definedName>
    <definedName name="_xlnm.Print_Area" localSheetId="32">'32. kan_zad_22'!$A$1:$E$15</definedName>
    <definedName name="_xlnm.Print_Area" localSheetId="33">'33. wod_zad_23'!$A$1:$E$16</definedName>
    <definedName name="_xlnm.Print_Area" localSheetId="34">'34. kan_zad_23'!$A$1:$E$16</definedName>
    <definedName name="_xlnm.Print_Area" localSheetId="35">'35. wod_zad_27'!$A$1:$E$14</definedName>
    <definedName name="_xlnm.Print_Area" localSheetId="36">'36. kan_zad_27'!$A$1:$E$15</definedName>
    <definedName name="_xlnm.Print_Area" localSheetId="37">'37. Telemetria'!$A$1:$E$8</definedName>
    <definedName name="_xlnm.Print_Area" localSheetId="4">'4. woda_zad_5'!$A$1:$E$15</definedName>
    <definedName name="_xlnm.Print_Area" localSheetId="5">'5. kan_zad_5'!$A$1:$E$15</definedName>
    <definedName name="_xlnm.Print_Area" localSheetId="6">'6. kan_zad_6'!$A$1:$E$16</definedName>
    <definedName name="_xlnm.Print_Area" localSheetId="7">'7. woda_zad_7'!$A$1:$E$15</definedName>
    <definedName name="_xlnm.Print_Area" localSheetId="8">'8. kan_zad_7'!$A$1:$E$16</definedName>
    <definedName name="_xlnm.Print_Area" localSheetId="9">'9. woda_zad_8'!$A$1:$E$15</definedName>
  </definedNames>
  <calcPr calcId="191029"/>
</workbook>
</file>

<file path=xl/calcChain.xml><?xml version="1.0" encoding="utf-8"?>
<calcChain xmlns="http://schemas.openxmlformats.org/spreadsheetml/2006/main">
  <c r="E5" i="6" l="1"/>
  <c r="E7" i="39" l="1"/>
  <c r="E5" i="47"/>
  <c r="E6" i="47" s="1"/>
  <c r="E8" i="5"/>
  <c r="D5" i="45" l="1"/>
  <c r="D6" i="45" s="1"/>
  <c r="E7" i="47"/>
  <c r="E8" i="47" s="1"/>
  <c r="E5" i="45" l="1"/>
  <c r="E13" i="23"/>
  <c r="F5" i="45" l="1"/>
  <c r="F6" i="45" s="1"/>
  <c r="E6" i="45"/>
  <c r="E5" i="14" l="1"/>
  <c r="E6" i="14"/>
  <c r="E7" i="14"/>
  <c r="E8" i="14"/>
  <c r="E9" i="14"/>
  <c r="E10" i="14"/>
  <c r="E11" i="14" l="1"/>
  <c r="E12" i="14" s="1"/>
  <c r="E13" i="14" s="1"/>
  <c r="E12" i="40" l="1"/>
  <c r="E6" i="34"/>
  <c r="E11" i="40" l="1"/>
  <c r="E8" i="40"/>
  <c r="E7" i="40"/>
  <c r="E6" i="40"/>
  <c r="E5" i="40"/>
  <c r="E11" i="39"/>
  <c r="E10" i="39"/>
  <c r="E9" i="39"/>
  <c r="E8" i="39"/>
  <c r="E6" i="39"/>
  <c r="E5" i="39"/>
  <c r="E12" i="38"/>
  <c r="E13" i="38"/>
  <c r="E8" i="38"/>
  <c r="E7" i="38"/>
  <c r="E6" i="38"/>
  <c r="E5" i="38"/>
  <c r="E13" i="37"/>
  <c r="E12" i="37"/>
  <c r="E11" i="37"/>
  <c r="E10" i="37"/>
  <c r="E9" i="37"/>
  <c r="E8" i="37"/>
  <c r="E7" i="37"/>
  <c r="E6" i="37"/>
  <c r="E5" i="37"/>
  <c r="E11" i="36"/>
  <c r="E12" i="36"/>
  <c r="E8" i="36"/>
  <c r="E7" i="36"/>
  <c r="E6" i="36"/>
  <c r="E5" i="36"/>
  <c r="E12" i="35"/>
  <c r="E11" i="35"/>
  <c r="E10" i="35"/>
  <c r="E9" i="35"/>
  <c r="E8" i="35"/>
  <c r="E7" i="35"/>
  <c r="E6" i="35"/>
  <c r="E5" i="35"/>
  <c r="E11" i="34"/>
  <c r="E12" i="34"/>
  <c r="E8" i="34"/>
  <c r="E7" i="34"/>
  <c r="E5" i="34"/>
  <c r="E12" i="33"/>
  <c r="E11" i="33"/>
  <c r="E10" i="33"/>
  <c r="E9" i="33"/>
  <c r="E8" i="33"/>
  <c r="E7" i="33"/>
  <c r="E6" i="33"/>
  <c r="E5" i="33"/>
  <c r="E11" i="32"/>
  <c r="E8" i="32"/>
  <c r="E6" i="32"/>
  <c r="E5" i="32"/>
  <c r="E12" i="31"/>
  <c r="E11" i="31"/>
  <c r="E10" i="31"/>
  <c r="E9" i="31"/>
  <c r="E8" i="31"/>
  <c r="E7" i="31"/>
  <c r="E6" i="31"/>
  <c r="E5" i="31"/>
  <c r="E12" i="30"/>
  <c r="E13" i="30"/>
  <c r="E9" i="30"/>
  <c r="E8" i="30"/>
  <c r="E7" i="30"/>
  <c r="E6" i="30"/>
  <c r="E5" i="30"/>
  <c r="E14" i="29"/>
  <c r="E13" i="29"/>
  <c r="E12" i="29"/>
  <c r="E11" i="29"/>
  <c r="E10" i="29"/>
  <c r="E9" i="29"/>
  <c r="E8" i="29"/>
  <c r="E7" i="29"/>
  <c r="E6" i="29"/>
  <c r="E5" i="29"/>
  <c r="E13" i="28"/>
  <c r="E14" i="28"/>
  <c r="E9" i="28"/>
  <c r="E8" i="28"/>
  <c r="E7" i="28"/>
  <c r="E6" i="28"/>
  <c r="E5" i="28"/>
  <c r="E16" i="27"/>
  <c r="E15" i="27"/>
  <c r="E14" i="27"/>
  <c r="E13" i="27"/>
  <c r="E12" i="27"/>
  <c r="E11" i="27"/>
  <c r="E10" i="27"/>
  <c r="E9" i="27"/>
  <c r="E8" i="27"/>
  <c r="E7" i="27"/>
  <c r="E6" i="27"/>
  <c r="E5" i="27"/>
  <c r="E12" i="26"/>
  <c r="E13" i="26"/>
  <c r="E9" i="26"/>
  <c r="E8" i="26"/>
  <c r="E7" i="26"/>
  <c r="E6" i="26"/>
  <c r="E5" i="26"/>
  <c r="E15" i="5"/>
  <c r="E14" i="5"/>
  <c r="E13" i="5"/>
  <c r="E12" i="5"/>
  <c r="E11" i="5"/>
  <c r="E10" i="5"/>
  <c r="E9" i="5"/>
  <c r="E7" i="5"/>
  <c r="E6" i="5"/>
  <c r="E5" i="5"/>
  <c r="E11" i="25"/>
  <c r="E12" i="25"/>
  <c r="E8" i="25"/>
  <c r="E7" i="25"/>
  <c r="E5" i="25"/>
  <c r="E12" i="23"/>
  <c r="E9" i="23"/>
  <c r="E8" i="23"/>
  <c r="E7" i="23"/>
  <c r="E6" i="23"/>
  <c r="E5" i="23"/>
  <c r="E12" i="22"/>
  <c r="E11" i="22"/>
  <c r="E10" i="22"/>
  <c r="E9" i="22"/>
  <c r="E8" i="22"/>
  <c r="E7" i="22"/>
  <c r="E6" i="22"/>
  <c r="E5" i="22"/>
  <c r="E12" i="21"/>
  <c r="E13" i="21"/>
  <c r="E9" i="21"/>
  <c r="E8" i="21"/>
  <c r="E7" i="21"/>
  <c r="E6" i="21"/>
  <c r="E5" i="21"/>
  <c r="E11" i="19"/>
  <c r="E12" i="19"/>
  <c r="E8" i="19"/>
  <c r="E7" i="19"/>
  <c r="E6" i="19"/>
  <c r="E5" i="19"/>
  <c r="E12" i="18"/>
  <c r="E11" i="18"/>
  <c r="E10" i="18"/>
  <c r="E9" i="18"/>
  <c r="E8" i="18"/>
  <c r="E7" i="18"/>
  <c r="E6" i="18"/>
  <c r="E5" i="18"/>
  <c r="E11" i="17"/>
  <c r="E12" i="17"/>
  <c r="E8" i="17"/>
  <c r="E7" i="17"/>
  <c r="E6" i="17"/>
  <c r="E5" i="17"/>
  <c r="E12" i="16"/>
  <c r="E11" i="16"/>
  <c r="E10" i="16"/>
  <c r="E9" i="16"/>
  <c r="E8" i="16"/>
  <c r="E7" i="16"/>
  <c r="E6" i="16"/>
  <c r="E5" i="16"/>
  <c r="E11" i="15"/>
  <c r="E8" i="15"/>
  <c r="E7" i="15"/>
  <c r="E6" i="15"/>
  <c r="E5" i="15"/>
  <c r="D14" i="45"/>
  <c r="E14" i="45" s="1"/>
  <c r="F14" i="45" s="1"/>
  <c r="E12" i="13"/>
  <c r="E13" i="13"/>
  <c r="E9" i="13"/>
  <c r="E8" i="13"/>
  <c r="E7" i="13"/>
  <c r="E6" i="13"/>
  <c r="E5" i="13"/>
  <c r="E12" i="12"/>
  <c r="E11" i="12"/>
  <c r="E10" i="12"/>
  <c r="E9" i="12"/>
  <c r="E8" i="12"/>
  <c r="E7" i="12"/>
  <c r="E6" i="12"/>
  <c r="E5" i="12"/>
  <c r="E12" i="11"/>
  <c r="E13" i="11"/>
  <c r="E9" i="11"/>
  <c r="E8" i="11"/>
  <c r="E7" i="11"/>
  <c r="E6" i="11"/>
  <c r="E5" i="11"/>
  <c r="E12" i="10"/>
  <c r="E11" i="10"/>
  <c r="E10" i="10"/>
  <c r="E9" i="10"/>
  <c r="E8" i="10"/>
  <c r="E7" i="10"/>
  <c r="E6" i="10"/>
  <c r="E5" i="10"/>
  <c r="E12" i="9"/>
  <c r="E13" i="9"/>
  <c r="E9" i="9"/>
  <c r="E8" i="9"/>
  <c r="E7" i="9"/>
  <c r="E6" i="9"/>
  <c r="E5" i="9"/>
  <c r="E11" i="8"/>
  <c r="E12" i="8"/>
  <c r="E8" i="8"/>
  <c r="E7" i="8"/>
  <c r="E6" i="8"/>
  <c r="E5" i="8"/>
  <c r="E12" i="7"/>
  <c r="E11" i="7"/>
  <c r="E10" i="7"/>
  <c r="E9" i="7"/>
  <c r="E8" i="7"/>
  <c r="E7" i="7"/>
  <c r="E6" i="7"/>
  <c r="E5" i="7"/>
  <c r="E12" i="3"/>
  <c r="E13" i="3"/>
  <c r="E9" i="3"/>
  <c r="E8" i="3"/>
  <c r="E7" i="3"/>
  <c r="E6" i="3"/>
  <c r="E5" i="3"/>
  <c r="E13" i="6"/>
  <c r="E12" i="4"/>
  <c r="E11" i="4"/>
  <c r="E10" i="4"/>
  <c r="E9" i="4"/>
  <c r="E8" i="4"/>
  <c r="E7" i="4"/>
  <c r="E6" i="4"/>
  <c r="E5" i="4"/>
  <c r="E12" i="6"/>
  <c r="E9" i="6"/>
  <c r="E8" i="6"/>
  <c r="E7" i="6"/>
  <c r="E6" i="6"/>
  <c r="E10" i="6"/>
  <c r="E10" i="32" l="1"/>
  <c r="E16" i="5"/>
  <c r="E17" i="5" s="1"/>
  <c r="E18" i="5" s="1"/>
  <c r="E13" i="16"/>
  <c r="E7" i="32"/>
  <c r="E6" i="25"/>
  <c r="E10" i="38"/>
  <c r="E12" i="39"/>
  <c r="D26" i="45" s="1"/>
  <c r="E26" i="45" s="1"/>
  <c r="F26" i="45" s="1"/>
  <c r="E10" i="13"/>
  <c r="E13" i="31"/>
  <c r="D22" i="45" s="1"/>
  <c r="E22" i="45" s="1"/>
  <c r="F22" i="45" s="1"/>
  <c r="E13" i="12"/>
  <c r="E14" i="12" s="1"/>
  <c r="E15" i="12" s="1"/>
  <c r="E15" i="29"/>
  <c r="D21" i="45" s="1"/>
  <c r="E21" i="45" s="1"/>
  <c r="F21" i="45" s="1"/>
  <c r="E17" i="27"/>
  <c r="D20" i="45" s="1"/>
  <c r="E20" i="45" s="1"/>
  <c r="F20" i="45" s="1"/>
  <c r="E13" i="35"/>
  <c r="D24" i="45" s="1"/>
  <c r="E24" i="45" s="1"/>
  <c r="F24" i="45" s="1"/>
  <c r="E13" i="22"/>
  <c r="D18" i="45" s="1"/>
  <c r="E18" i="45" s="1"/>
  <c r="E14" i="37"/>
  <c r="D25" i="45" s="1"/>
  <c r="E25" i="45" s="1"/>
  <c r="F25" i="45" s="1"/>
  <c r="E13" i="10"/>
  <c r="D12" i="45" s="1"/>
  <c r="E12" i="45" s="1"/>
  <c r="F12" i="45" s="1"/>
  <c r="E13" i="4"/>
  <c r="E13" i="7"/>
  <c r="D11" i="45" s="1"/>
  <c r="E11" i="45" s="1"/>
  <c r="F11" i="45" s="1"/>
  <c r="E13" i="18"/>
  <c r="D16" i="45" s="1"/>
  <c r="E16" i="45" s="1"/>
  <c r="F16" i="45" s="1"/>
  <c r="E13" i="33"/>
  <c r="D23" i="45" s="1"/>
  <c r="E23" i="45" s="1"/>
  <c r="F23" i="45" s="1"/>
  <c r="E11" i="9"/>
  <c r="E10" i="8"/>
  <c r="E10" i="17"/>
  <c r="E10" i="36"/>
  <c r="E11" i="3"/>
  <c r="E10" i="15"/>
  <c r="E10" i="30"/>
  <c r="E10" i="28"/>
  <c r="E11" i="6"/>
  <c r="E10" i="26"/>
  <c r="E11" i="28"/>
  <c r="E11" i="30"/>
  <c r="E9" i="34"/>
  <c r="E12" i="28"/>
  <c r="E9" i="25"/>
  <c r="E11" i="26"/>
  <c r="E10" i="34"/>
  <c r="E9" i="38"/>
  <c r="E10" i="11"/>
  <c r="E10" i="23"/>
  <c r="E10" i="25"/>
  <c r="E11" i="38"/>
  <c r="E10" i="9"/>
  <c r="E11" i="13"/>
  <c r="E10" i="21"/>
  <c r="E9" i="40"/>
  <c r="E11" i="11"/>
  <c r="E9" i="19"/>
  <c r="E11" i="23"/>
  <c r="E9" i="32"/>
  <c r="E9" i="8"/>
  <c r="E9" i="17"/>
  <c r="E11" i="21"/>
  <c r="E9" i="36"/>
  <c r="E10" i="40"/>
  <c r="E10" i="3"/>
  <c r="E9" i="15"/>
  <c r="E10" i="19"/>
  <c r="D10" i="45" l="1"/>
  <c r="E10" i="45" s="1"/>
  <c r="F10" i="45" s="1"/>
  <c r="E17" i="45"/>
  <c r="F17" i="45" s="1"/>
  <c r="E12" i="32"/>
  <c r="E14" i="26"/>
  <c r="D44" i="45" s="1"/>
  <c r="E44" i="45" s="1"/>
  <c r="F44" i="45" s="1"/>
  <c r="E14" i="13"/>
  <c r="E15" i="13" s="1"/>
  <c r="E16" i="13" s="1"/>
  <c r="E13" i="40"/>
  <c r="D51" i="45" s="1"/>
  <c r="E51" i="45" s="1"/>
  <c r="F51" i="45" s="1"/>
  <c r="E13" i="19"/>
  <c r="E14" i="19" s="1"/>
  <c r="E15" i="19" s="1"/>
  <c r="E13" i="34"/>
  <c r="E14" i="34" s="1"/>
  <c r="E15" i="34" s="1"/>
  <c r="E13" i="8"/>
  <c r="E14" i="8" s="1"/>
  <c r="E15" i="8" s="1"/>
  <c r="E14" i="23"/>
  <c r="D42" i="45" s="1"/>
  <c r="E42" i="45" s="1"/>
  <c r="F42" i="45" s="1"/>
  <c r="E14" i="11"/>
  <c r="D36" i="45" s="1"/>
  <c r="E36" i="45" s="1"/>
  <c r="F36" i="45" s="1"/>
  <c r="E13" i="36"/>
  <c r="D49" i="45" s="1"/>
  <c r="E49" i="45" s="1"/>
  <c r="F49" i="45" s="1"/>
  <c r="E13" i="17"/>
  <c r="D39" i="45" s="1"/>
  <c r="E39" i="45" s="1"/>
  <c r="F39" i="45" s="1"/>
  <c r="E15" i="28"/>
  <c r="E16" i="28" s="1"/>
  <c r="E17" i="28" s="1"/>
  <c r="E14" i="21"/>
  <c r="D41" i="45" s="1"/>
  <c r="E41" i="45" s="1"/>
  <c r="F41" i="45" s="1"/>
  <c r="E14" i="9"/>
  <c r="E15" i="9" s="1"/>
  <c r="E13" i="25"/>
  <c r="D43" i="45" s="1"/>
  <c r="E43" i="45" s="1"/>
  <c r="F43" i="45" s="1"/>
  <c r="E14" i="38"/>
  <c r="D50" i="45" s="1"/>
  <c r="E50" i="45" s="1"/>
  <c r="F50" i="45" s="1"/>
  <c r="E14" i="6"/>
  <c r="D32" i="45" s="1"/>
  <c r="E32" i="45" s="1"/>
  <c r="F32" i="45" s="1"/>
  <c r="E14" i="30"/>
  <c r="D46" i="45" s="1"/>
  <c r="E46" i="45" s="1"/>
  <c r="F46" i="45" s="1"/>
  <c r="E14" i="3"/>
  <c r="D33" i="45" s="1"/>
  <c r="E33" i="45" s="1"/>
  <c r="F33" i="45" s="1"/>
  <c r="E12" i="15"/>
  <c r="D38" i="45" s="1"/>
  <c r="E38" i="45" s="1"/>
  <c r="F38" i="45" s="1"/>
  <c r="E13" i="39"/>
  <c r="E14" i="39" s="1"/>
  <c r="E18" i="27"/>
  <c r="E19" i="27" s="1"/>
  <c r="F18" i="45"/>
  <c r="E14" i="10"/>
  <c r="E15" i="10" s="1"/>
  <c r="D13" i="45"/>
  <c r="E13" i="45" s="1"/>
  <c r="F13" i="45" s="1"/>
  <c r="E14" i="31"/>
  <c r="E15" i="31" s="1"/>
  <c r="E14" i="4"/>
  <c r="E15" i="4" s="1"/>
  <c r="E15" i="37"/>
  <c r="E16" i="37" s="1"/>
  <c r="D19" i="45"/>
  <c r="E19" i="45" s="1"/>
  <c r="F19" i="45" s="1"/>
  <c r="E14" i="7"/>
  <c r="E15" i="7" s="1"/>
  <c r="E16" i="29"/>
  <c r="E17" i="29" s="1"/>
  <c r="E14" i="22"/>
  <c r="E15" i="22" s="1"/>
  <c r="D15" i="45"/>
  <c r="E15" i="45" s="1"/>
  <c r="F15" i="45" s="1"/>
  <c r="E14" i="16"/>
  <c r="E15" i="16" s="1"/>
  <c r="E14" i="33"/>
  <c r="E15" i="33" s="1"/>
  <c r="E14" i="18"/>
  <c r="E15" i="18" s="1"/>
  <c r="E14" i="35"/>
  <c r="E15" i="35" s="1"/>
  <c r="E13" i="32" l="1"/>
  <c r="E14" i="32" s="1"/>
  <c r="E15" i="32" s="1"/>
  <c r="D27" i="45"/>
  <c r="D34" i="45"/>
  <c r="E34" i="45" s="1"/>
  <c r="F34" i="45" s="1"/>
  <c r="E14" i="17"/>
  <c r="E15" i="17" s="1"/>
  <c r="E14" i="36"/>
  <c r="E15" i="36" s="1"/>
  <c r="D48" i="45"/>
  <c r="E48" i="45" s="1"/>
  <c r="F48" i="45" s="1"/>
  <c r="E15" i="38"/>
  <c r="E16" i="38" s="1"/>
  <c r="D45" i="45"/>
  <c r="E45" i="45" s="1"/>
  <c r="F45" i="45" s="1"/>
  <c r="E15" i="23"/>
  <c r="E16" i="23" s="1"/>
  <c r="E15" i="21"/>
  <c r="E16" i="21" s="1"/>
  <c r="E16" i="6"/>
  <c r="E15" i="11"/>
  <c r="E16" i="11" s="1"/>
  <c r="D40" i="45"/>
  <c r="E40" i="45" s="1"/>
  <c r="F40" i="45" s="1"/>
  <c r="E13" i="15"/>
  <c r="E14" i="15" s="1"/>
  <c r="E15" i="6"/>
  <c r="E14" i="40"/>
  <c r="E15" i="40" s="1"/>
  <c r="E16" i="9"/>
  <c r="D37" i="45"/>
  <c r="E37" i="45" s="1"/>
  <c r="F37" i="45" s="1"/>
  <c r="E15" i="30"/>
  <c r="E16" i="30" s="1"/>
  <c r="E15" i="26"/>
  <c r="E16" i="26" s="1"/>
  <c r="D35" i="45"/>
  <c r="E35" i="45" s="1"/>
  <c r="F35" i="45" s="1"/>
  <c r="E15" i="3"/>
  <c r="E16" i="3" s="1"/>
  <c r="E14" i="25"/>
  <c r="E15" i="25" s="1"/>
  <c r="F27" i="45"/>
  <c r="E27" i="45"/>
  <c r="D47" i="45" l="1"/>
  <c r="E47" i="45" s="1"/>
  <c r="F47" i="45" s="1"/>
  <c r="F52" i="45" s="1"/>
  <c r="F54" i="45" s="1"/>
  <c r="D52" i="45" l="1"/>
  <c r="E52" i="45"/>
  <c r="D54" i="45" l="1"/>
</calcChain>
</file>

<file path=xl/sharedStrings.xml><?xml version="1.0" encoding="utf-8"?>
<sst xmlns="http://schemas.openxmlformats.org/spreadsheetml/2006/main" count="788" uniqueCount="124">
  <si>
    <t>L.p.</t>
  </si>
  <si>
    <t>NAZWA ELEMENTU</t>
  </si>
  <si>
    <t>Wartość jednostkowa [PLN]</t>
  </si>
  <si>
    <t>Ilość [szt./m]</t>
  </si>
  <si>
    <t>Wartość [PLN]</t>
  </si>
  <si>
    <t>Obsługa geodezyjna</t>
  </si>
  <si>
    <t>Całkowita wartość netto</t>
  </si>
  <si>
    <t>Wartość podatku VAT</t>
  </si>
  <si>
    <t>Całkowita wartość brutto</t>
  </si>
  <si>
    <t>Ilość [szt./m/kpl.]</t>
  </si>
  <si>
    <t>Wartość jednostkowa netto [PLN]</t>
  </si>
  <si>
    <t>Wartość netto [PLN]</t>
  </si>
  <si>
    <t>Opłata za zajęcie pasa drogowego (dotyczy dróg gminnych oraz powiatowych)</t>
  </si>
  <si>
    <t>Dwukrotna teleinspekcja kanałów grawitacyjnych</t>
  </si>
  <si>
    <t>Projekt organizacji ruchu</t>
  </si>
  <si>
    <t>Słupek telemetryczny  wraz z przepływomierzem i ciśnieniomierzem zasilany z szafy automatycznej przepompowni oraz wyposażony w system monitoringu i wizualizacji  ( w loklizacji na wysokości nr Łużycka 19)</t>
  </si>
  <si>
    <t>tylko w zadaniu 16</t>
  </si>
  <si>
    <t>Próby ciśnieniowe, płukanie i dezynfekcja, badania</t>
  </si>
  <si>
    <t>uwagi</t>
  </si>
  <si>
    <t>Odtworzenie terenu - droga tłuczniowa</t>
  </si>
  <si>
    <t>Odtworzenie terenu - droga gruntowa</t>
  </si>
  <si>
    <t>Odtworzenie terenu - kostka brukowa</t>
  </si>
  <si>
    <t>Odtworzenie terenu - płyty betonowe</t>
  </si>
  <si>
    <t>Odtworzenie terenu - droga gruntowa doziarniona kamieniem</t>
  </si>
  <si>
    <t>CJ</t>
  </si>
  <si>
    <t>Wartość                           [PLN]</t>
  </si>
  <si>
    <t>Cena jednostkowa [PLN]</t>
  </si>
  <si>
    <t>Kosztorys inwestorski - sieć kanalizacyjna</t>
  </si>
  <si>
    <t>Kosztorys inwestorski - sieć wodociągowa</t>
  </si>
  <si>
    <t>,,Gospodarka wodno - ściekowa na terenach wiejskich w gminie Łomianki".</t>
  </si>
  <si>
    <t xml:space="preserve">Woda </t>
  </si>
  <si>
    <t>Kanalizacja</t>
  </si>
  <si>
    <t>Montaż zasuwy liniowej Ø 110</t>
  </si>
  <si>
    <t>Odtworzenie terenu - kostka</t>
  </si>
  <si>
    <t xml:space="preserve">Odtworzenie terenu - droga asfaltowa </t>
  </si>
  <si>
    <t xml:space="preserve">Wykonanie studni PP Ø1000 z kinetą krzyżową </t>
  </si>
  <si>
    <t xml:space="preserve">Odwodnienie wykopów </t>
  </si>
  <si>
    <t>Zestaw hydrantowy z zasuwą z podwójnym zamknięciem</t>
  </si>
  <si>
    <t>Wykonanie rurociągów sieci wodociągowej PE 100 SDR 17 Ø110  RC wraz z włączeniem do istniejącego wodociągu</t>
  </si>
  <si>
    <t xml:space="preserve">Zestaw hydrantowy z zasuwą z podwójnym zamknięciem </t>
  </si>
  <si>
    <t>Odwodnienie wykopów</t>
  </si>
  <si>
    <t xml:space="preserve">Odtworzenie terenu ( droga gruntowa doziarniona kamieniem) </t>
  </si>
  <si>
    <t>Wykonanie sieci kanalizacji grawitacyjnej PVC-U klasy SN8 Ø200 LITA wraz z włączeniem do istniejącej sieci kanalizacyjnej</t>
  </si>
  <si>
    <t>1. Budowa sieci kanalizacji sanitarnej w drogach dojazdowych do ul. Łużyckiej, Brzegowej, Wiślanej w gminie Łomianki - zadanie 3</t>
  </si>
  <si>
    <t>Wykonanie rurociągów sieci wodociągowej PE 100 SDR 17 Ø90</t>
  </si>
  <si>
    <t>Wykonanie rurociągów sieci wodociągowej PE 100 SDR 11 Ø50 wraz z włączeniem do istniejącego wodociągu</t>
  </si>
  <si>
    <t>Wykonanie rurociągów sieci wodociągowej PE 100 SDR 11 Ø40 (przyłącze wodociągowe)</t>
  </si>
  <si>
    <t>Montaż zasuwy domowej Ø 40</t>
  </si>
  <si>
    <t>Wykonanie odrzutów kanalizacji grawitacyjnej PVC-U klasy SN8 Ø160 LITA</t>
  </si>
  <si>
    <t>Wykonanie studzienki Ø425 z kinetą krzyżową</t>
  </si>
  <si>
    <t xml:space="preserve">Wykonanie studzienki Ø425 z kinetą krzyżową </t>
  </si>
  <si>
    <t>3. Budowa sieci kanalizacji sanitarnej w drogach dojazdowych do ul. Łużyckiej, Brzegowej, Wiślanej w gminie Łomianki - zadanie 4</t>
  </si>
  <si>
    <t>5. Budowa sieci kanalizacji sanitarnej w drogach dojazdowych do ul. Łużyckiej, Brzegowej, Wiślanej w gminie Łomianki - zadanie 5</t>
  </si>
  <si>
    <t>6. Budowa sieci kanalizacji sanitarnej w drogach dojazdowych do ul. Łużyckiej, Brzegowej, Wiślanej w gminie Łomianki  - zadanie 6</t>
  </si>
  <si>
    <t>8. Budowa sieci kanalizacji sanitarnej w drogach dojazdowych do ul. Łużyckiej, Brzegowej, Wiślanej w gminie Łomianki  - zadanie 7</t>
  </si>
  <si>
    <t>10. Budowa sieci kanalizacji sanitarnej w drogach dojazdowych do ul. Łużyckiej, Brzegowej, Wiślanej w gminie Łomianki - zadanie 8</t>
  </si>
  <si>
    <t>12. Budowa sieci kanalizacji sanitarnej w drogach dojazdowych do ul. Łużyckiej, Brzegowej, Wiślanej w gminie Łomianki  - zadanie 9</t>
  </si>
  <si>
    <t>16. Budowa sieci kanalizacji sanitarnej w drogach dojazdowych do ul. Łużyckiej, Brzegowej, Wiślanej w gminie Łomianki  - zadanie 11</t>
  </si>
  <si>
    <t>2. Budowa sieci wodociągowej w drodze dojazdowej do ul. Łużyckiej, Brzegowej, Wiślanej w gminie Łomianki - zadanie 4</t>
  </si>
  <si>
    <t>4. Budowa sieci wodociągowej w drodze dojazdowej do ul. Łużyckiej, Brzegowej, Wiślanej w gminie Łomianki - zadanie 5</t>
  </si>
  <si>
    <t>7. Budowa sieci wodociągowej w drodze dojazdowej do ul. Łużyckiej, Brzegowej, Wiślanej w gminie Łomianki - zadanie 7</t>
  </si>
  <si>
    <t>9. Budowa sieci wodociągowej w drodze dojazdowej do ul. Łużyckiej, Brzegowej, Wiślanej w gminie Łomianki - zadanie 8</t>
  </si>
  <si>
    <t>11. Budowa sieci wodociągowej w drodze dojazdowej do ul. Łużyckiej, Brzegowej, Wiślanej w gminie Łomianki - zadanie 9</t>
  </si>
  <si>
    <t>13. Budowa sieci wodociągowej w drodze dojazdowej do ul. Łużyckiej, Brzegowej, Wiślanej w gminie Łomianki - zadanie 10</t>
  </si>
  <si>
    <t>15. Budowa sieci wodociągowej w drodze dojazdowej do ul. Łużyckiej, Brzegowej, Wiślanej w gminie Łomianki - zadanie 11</t>
  </si>
  <si>
    <t>Telemetria</t>
  </si>
  <si>
    <t>22. Budowa sieci kanalizacji sanitarnej w drogach dojazdowych do ul. Łużyckiej, Brzegowej, Wiślanej w gminie Łomianki  - zadanie 16</t>
  </si>
  <si>
    <t>17. Budowa sieci kanalizacji sanitarnej w drogach dojazdowych do ul. Łużyckiej, Brzegowej, Wiślanej w gminie Łomianki  - zadanie 12</t>
  </si>
  <si>
    <t>18.Budowa sieci wodociągowej w drodze dojazdowej do ul. Łużyckiej, Brzegowej, Wiślanej w gminie Łomianki - zadanie 14</t>
  </si>
  <si>
    <t>19. Budowa sieci kanalizacji sanitarnej w drogach dojazdowych do ul. Łużyckiej, Brzegowej, Wiślanej w gminie Łomianki -zadanie 14</t>
  </si>
  <si>
    <t>20. Budowa sieci kanalizacji sanitarnej w drogach dojazdowych do ul. Łużyckiej, Brzegowej, Wiślanej w gminie Łomianki - zadanie 15</t>
  </si>
  <si>
    <t>21. Budowa sieci wodociągowej w drodze dojazdowej do ul. Łużyckiej, Brzegowej, Wiślanej w gminie Łomianki - zadanie 16</t>
  </si>
  <si>
    <t>23. Budowa sieci wodociągowej w drodze dojazdowej do ul. Łużyckiej, Brzegowej, Wiślanej w gminie Łomianki- zadanie 17</t>
  </si>
  <si>
    <t>24. Budowa sieci kanalizacji sanitarnej w drogach dojazdowych do ul. Łużyckiej, Brzegowej, Wiślanej w gminie Łomianki - zadanie 17</t>
  </si>
  <si>
    <t>25. Budowa sieci wodociągowej w drodze dojazdowej do ul. Łużyckiej, Brzegowej, Wiślanej w gminie Łomianki - zadanie 18</t>
  </si>
  <si>
    <t>26. Budowa sieci kanalizacji sanitarnej w drogach dojazdowych do ul. Łużyckiej, Brzegowej, Wiślanej w gminie Łomianki  - zadanie 18</t>
  </si>
  <si>
    <t>27. Budowa sieci wodociągowej w drodze dojazdowej do ul. Łużyckiej, Brzegowej, Wiślanej w gminie Łomianki - zadanie 20</t>
  </si>
  <si>
    <t>28. Budowa sieci kanalizacji sanitarnej w drogach dojazdowych do ul. Łużyckiej, Brzegowej, Wiślanej w gminie Łomianki - zadanie 20</t>
  </si>
  <si>
    <t>29. Budowa sieci wodociągowej w drodze dojazdowej do ul. Łużyckiej, Brzegowej, Wiślanej w gminie Łomianki - zadanie 21</t>
  </si>
  <si>
    <t>30. Budowa sieci kanalizacji sanitarnej w drogach dojazdowych do ul. Łużyckiej, Brzegowej, Wiślanej w gminie Łomianki  - zadanie 21</t>
  </si>
  <si>
    <t>31. Budowa sieci wodociągowej w drodze dojazdowej do ul. Łużyckiej, Brzegowej, Wiślanej w gminie Łomianki - zadanie 22</t>
  </si>
  <si>
    <t>32. Budowa sieci kanalizacji sanitarnej w drogach dojazdowych do ul. Łużyckiej, Brzegowej, Wiślanej w gminie Łomianki  - zadanie 22</t>
  </si>
  <si>
    <t>33. Budowa sieci wodociągowej w drodze dojazdowej do ul. Łużyckiej, Brzegowej, Wiślanej w gminie Łomianki - zadanie 23</t>
  </si>
  <si>
    <t>34. Budowa sieci kanalizacji sanitarnej w drogach dojazdowych do ul. Łużyckiej, Brzegowej, Wiślanej w gminie Łomianki - zadanie 23</t>
  </si>
  <si>
    <t>35. Budowa sieci wodociągowej w drodze dojazdowej do ul. Łużyckiej, Brzegowej, Wiślanej w gminie Łomianki  - zadanie 27</t>
  </si>
  <si>
    <t>36. Budowa sieci kanalizacji sanitarnej w drogach dojazdowych do ul. Łużyckiej, Brzegowej, Wiślanej w gminie Łomianki - zadanie 27</t>
  </si>
  <si>
    <t xml:space="preserve">Kosztorys inwestorski </t>
  </si>
  <si>
    <t xml:space="preserve">37. Słupek telemetryczny  wraz z przepływomierzem i ciśnieniomierzem zasilany z szafy automatycznej przepompowni oraz wyposażony w system monitoringu i wizualizacji  </t>
  </si>
  <si>
    <t>14. Budowa sieci kanalizacji sanitarnej w drogach dojazdowych do ul. Łużyckiej, Brzegowej, Wiślanej w gminie Łomianki - zadanie 10</t>
  </si>
  <si>
    <t>2. Budowa sieci wodociągowej w drodze dojazdowej do ul. Łużyckiej, Brzegowej, Wiślanej w gminie Łomianki  - zadanie 4</t>
  </si>
  <si>
    <t>4. Budowa sieci wodociągowej w drodze dojazdowej do ul. Łużyckiej, Brzegowej, Wiślanej w gminie Łomianki  - zadanie 5</t>
  </si>
  <si>
    <t>7. Budowa sieci wodociągowej w drodze dojazdowej do ul. Łużyckiej, Brzegowej, Wiślanej w gminie Łomianki  - zadanie 7</t>
  </si>
  <si>
    <t>6. Budowa sieci kanalizacji sanitarnej w drogach dojazdowych do ul. Łużyckiej, Brzegowej, Wiślanej w gminie Łomianki - zadanie 6</t>
  </si>
  <si>
    <t>8. Budowa sieci kanalizacji sanitarnej w drogach dojazdowych do ul. Łużyckiej, Brzegowej, Wiślanej w gminie Łomianki - zadanie 7</t>
  </si>
  <si>
    <t>9. Budowa sieci wodociągowej w drodze dojazdowej do ul. Łużyckiej, Brzegowej, Wiślanej w gminie Łomianki  - zadanie 8</t>
  </si>
  <si>
    <t>11. Budowa sieci wodociągowej w drodze dojazdowej do ul. Łużyckiej, Brzegowej, Wiślanej w gminie Łomianki  - zadanie 9</t>
  </si>
  <si>
    <t>12. Budowa sieci kanalizacji sanitarnej w drogach dojazdowych do ul. Łużyckiej, Brzegowej, Wiślanej w gminie Łomianki - zadanie 9</t>
  </si>
  <si>
    <t>13. Budowa sieci wodociągowej w drodze dojazdowej do ul. Łużyckiej, Brzegowej, Wiślanej w gminie Łomianki  - zadanie 10</t>
  </si>
  <si>
    <t>15. Budowa sieci wodociągowej w drodze dojazdowej do ul. Łużyckiej, Brzegowej, Wiślanej w gminie Łomianki  - zadanie 11</t>
  </si>
  <si>
    <t>16. Budowa sieci kanalizacji sanitarnej w drogach dojazdowych do ul. Łużyckiej, Brzegowej, Wiślanej w gminie Łomianki - zadanie 11</t>
  </si>
  <si>
    <t>17. Budowa sieci kanalizacji sanitarnej w drogach dojazdowych do ul. Łużyckiej, Brzegowej, Wiślanej w gminie Łomianki - zadanie 12</t>
  </si>
  <si>
    <t>18. Budowa sieci wodociągowej w drodze dojazdowej do ul. Łużyckiej, Brzegowej, Wiślanej w gminie Łomianki  - zadanie 14</t>
  </si>
  <si>
    <t>19. Budowa sieci kanalizacji sanitarnej w drogach dojazdowych do ul. Łużyckiej, Brzegowej, Wiślanej w gminie Łomianki - zadanie 14</t>
  </si>
  <si>
    <t>22. Budowa sieci kanalizacji sanitarnej w drogach dojazdowych do ul. Łużyckiej, Brzegowej, Wiślanej w gminie Łomianki - zadanie 16</t>
  </si>
  <si>
    <t>21. Budowa sieci wodociągowej w drodze dojazdowej do ul. Łużyckiej, Brzegowej, Wiślanej w gminie Łomianki  - zadanie 16</t>
  </si>
  <si>
    <t>23. Budowa sieci wodociągowej w drodze dojazdowej do ul. Łużyckiej, Brzegowej, Wiślanej w gminie Łomianki  - zadanie 17</t>
  </si>
  <si>
    <t>26. Budowa sieci kanalizacji sanitarnej w drogach dojazdowych do ul. Łużyckiej, Brzegowej, Wiślanej w gminie Łomianki - zadanie 18</t>
  </si>
  <si>
    <t>25. Budowa sieci wodociągowej w drodze dojazdowej do ul. Łużyckiej, Brzegowej, Wiślanej w gminie Łomianki  - zadanie 18</t>
  </si>
  <si>
    <t>27. Budowa sieci wodociągowej w drodze dojazdowej do ul. Łużyckiej, Brzegowej, Wiślanej w gminie Łomianki  - zadanie 20</t>
  </si>
  <si>
    <t>30. Budowa sieci kanalizacji sanitarnej w drogach dojazdowych do ul. Łużyckiej, Brzegowej, Wiślanej w gminie Łomianki - zadanie 21</t>
  </si>
  <si>
    <t>29. Budowa sieci wodociągowej w drodze dojazdowej do ul. Łużyckiej, Brzegowej, Wiślanej w gminie Łomianki  - zadanie 21</t>
  </si>
  <si>
    <t>31. Budowa sieci wodociągowej w drodze dojazdowej do ul. Łużyckiej, Brzegowej, Wiślanej w gminie Łomianki  - zadanie 22</t>
  </si>
  <si>
    <t>32. Budowa sieci kanalizacji sanitarnej w drogach dojazdowych do ul. Łużyckiej, Brzegowej, Wiślanej w gminie Łomianki - zadanie 22</t>
  </si>
  <si>
    <t>33. Budowa sieci wodociągowej w drodze dojazdowej do ul. Łużyckiej, Brzegowej, Wiślanej w gminie Łomianki  - zadanie 23</t>
  </si>
  <si>
    <t>35. Budowa sieci wodociągowej w drodze dojazdowej do ul. Łużyckiej, Brzegowej, Wiślanej w gminie Łomianki  - zadanie 27</t>
  </si>
  <si>
    <t>Lp.</t>
  </si>
  <si>
    <t>Zadanie</t>
  </si>
  <si>
    <t>Wartość netto [zł]</t>
  </si>
  <si>
    <t>Podatek Vat</t>
  </si>
  <si>
    <t>Wartość brutto [zł]</t>
  </si>
  <si>
    <t>Suma Wod+Kan</t>
  </si>
  <si>
    <t>Suma</t>
  </si>
  <si>
    <t>37. Słupek telemetryczny  wraz z przepływomierzem i ciśnieniomierzem zasilany z szafy automatycznej przepompowni oraz wyposażony w system monitoringu i wizualizacji.</t>
  </si>
  <si>
    <t>z uwagi na w+ks odtworzenie terenu uwzgędnione w kanalizacji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</si>
</sst>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"/>
    <numFmt numFmtId="165" formatCode="#,##0.00\ &quot;zł&quot;"/>
    <numFmt numFmtId="166" formatCode="_-* #,##0.00\ [$zł-415]_-;\-* #,##0.00\ [$zł-415]_-;_-* &quot;-&quot;??\ [$zł-415]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3">
    <xf numFmtId="0" fontId="0" fillId="0" borderId="0" xfId="0"/>
    <xf numFmtId="0" fontId="7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vertical="center" wrapText="1"/>
      <protection locked="0"/>
    </xf>
    <xf numFmtId="44" fontId="4" fillId="0" borderId="1" xfId="2" applyFont="1" applyFill="1" applyBorder="1" applyAlignment="1" applyProtection="1">
      <alignment vertical="center" wrapText="1"/>
      <protection locked="0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44" fontId="4" fillId="0" borderId="1" xfId="2" applyFont="1" applyBorder="1" applyAlignment="1" applyProtection="1">
      <alignment horizontal="center" vertical="center" wrapText="1"/>
      <protection locked="0"/>
    </xf>
    <xf numFmtId="44" fontId="4" fillId="0" borderId="1" xfId="2" applyFont="1" applyFill="1" applyBorder="1" applyAlignment="1" applyProtection="1">
      <alignment vertical="center" wrapText="1"/>
    </xf>
    <xf numFmtId="44" fontId="4" fillId="0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0" xfId="0" applyNumberFormat="1" applyFont="1" applyAlignment="1" applyProtection="1">
      <alignment vertical="center" wrapText="1"/>
      <protection locked="0"/>
    </xf>
    <xf numFmtId="44" fontId="4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4" fontId="4" fillId="0" borderId="0" xfId="2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4" fontId="4" fillId="0" borderId="1" xfId="2" applyFont="1" applyBorder="1" applyAlignment="1" applyProtection="1">
      <alignment horizontal="center" vertical="center"/>
      <protection locked="0"/>
    </xf>
    <xf numFmtId="165" fontId="4" fillId="0" borderId="0" xfId="0" applyNumberFormat="1" applyFont="1" applyProtection="1">
      <protection locked="0"/>
    </xf>
    <xf numFmtId="44" fontId="4" fillId="0" borderId="0" xfId="2" applyFont="1" applyProtection="1">
      <protection locked="0"/>
    </xf>
    <xf numFmtId="0" fontId="7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4" fontId="4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4" fontId="11" fillId="3" borderId="1" xfId="0" applyNumberFormat="1" applyFont="1" applyFill="1" applyBorder="1" applyAlignment="1">
      <alignment horizontal="center" vertical="center" wrapText="1"/>
    </xf>
    <xf numFmtId="44" fontId="9" fillId="0" borderId="0" xfId="0" applyNumberFormat="1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9291-72AE-4ACD-8E87-162756B0E114}">
  <sheetPr>
    <tabColor theme="5" tint="0.59999389629810485"/>
    <pageSetUpPr fitToPage="1"/>
  </sheetPr>
  <dimension ref="B3:N67"/>
  <sheetViews>
    <sheetView zoomScale="115" zoomScaleNormal="115" workbookViewId="0">
      <selection activeCell="I18" sqref="I18"/>
    </sheetView>
  </sheetViews>
  <sheetFormatPr defaultRowHeight="12.75"/>
  <cols>
    <col min="1" max="1" width="9" style="35"/>
    <col min="2" max="2" width="2.375" style="50" customWidth="1"/>
    <col min="3" max="3" width="36.5" style="50" customWidth="1"/>
    <col min="4" max="6" width="13.25" style="51" customWidth="1"/>
    <col min="7" max="7" width="26.125" style="35" customWidth="1"/>
    <col min="8" max="8" width="12.25" style="35" bestFit="1" customWidth="1"/>
    <col min="9" max="9" width="9" style="35"/>
    <col min="10" max="10" width="12.25" style="35" bestFit="1" customWidth="1"/>
    <col min="11" max="13" width="9" style="35"/>
    <col min="14" max="14" width="12.25" style="35" bestFit="1" customWidth="1"/>
    <col min="15" max="16384" width="9" style="35"/>
  </cols>
  <sheetData>
    <row r="3" spans="2:14" ht="14.25" customHeight="1">
      <c r="B3" s="58" t="s">
        <v>65</v>
      </c>
      <c r="C3" s="58"/>
      <c r="D3" s="58"/>
      <c r="E3" s="58"/>
      <c r="F3" s="58"/>
    </row>
    <row r="4" spans="2:14">
      <c r="B4" s="36" t="s">
        <v>115</v>
      </c>
      <c r="C4" s="37" t="s">
        <v>116</v>
      </c>
      <c r="D4" s="37" t="s">
        <v>117</v>
      </c>
      <c r="E4" s="37" t="s">
        <v>118</v>
      </c>
      <c r="F4" s="37" t="s">
        <v>119</v>
      </c>
    </row>
    <row r="5" spans="2:14" ht="32.25" customHeight="1">
      <c r="B5" s="36">
        <v>1</v>
      </c>
      <c r="C5" s="38" t="s">
        <v>122</v>
      </c>
      <c r="D5" s="39">
        <f>'37. Telemetria'!D5</f>
        <v>0</v>
      </c>
      <c r="E5" s="39">
        <f>D5*G9</f>
        <v>0</v>
      </c>
      <c r="F5" s="39">
        <f>D5+E5</f>
        <v>0</v>
      </c>
      <c r="G5" s="40"/>
    </row>
    <row r="6" spans="2:14">
      <c r="B6" s="59" t="s">
        <v>121</v>
      </c>
      <c r="C6" s="60"/>
      <c r="D6" s="39">
        <f>D5</f>
        <v>0</v>
      </c>
      <c r="E6" s="39">
        <f t="shared" ref="E6:F6" si="0">E5</f>
        <v>0</v>
      </c>
      <c r="F6" s="39">
        <f t="shared" si="0"/>
        <v>0</v>
      </c>
      <c r="G6" s="40"/>
    </row>
    <row r="7" spans="2:14" ht="21.75" customHeight="1">
      <c r="B7" s="41"/>
      <c r="C7" s="41"/>
      <c r="D7" s="42"/>
      <c r="E7" s="42"/>
      <c r="F7" s="42"/>
    </row>
    <row r="8" spans="2:14" ht="14.25" customHeight="1">
      <c r="B8" s="58" t="s">
        <v>30</v>
      </c>
      <c r="C8" s="58"/>
      <c r="D8" s="58"/>
      <c r="E8" s="58"/>
      <c r="F8" s="58"/>
    </row>
    <row r="9" spans="2:14">
      <c r="B9" s="36" t="s">
        <v>115</v>
      </c>
      <c r="C9" s="37" t="s">
        <v>116</v>
      </c>
      <c r="D9" s="37" t="s">
        <v>117</v>
      </c>
      <c r="E9" s="37" t="s">
        <v>118</v>
      </c>
      <c r="F9" s="37" t="s">
        <v>119</v>
      </c>
      <c r="G9" s="35">
        <v>0.23</v>
      </c>
    </row>
    <row r="10" spans="2:14" ht="22.5" customHeight="1">
      <c r="B10" s="43">
        <v>1</v>
      </c>
      <c r="C10" s="44" t="s">
        <v>89</v>
      </c>
      <c r="D10" s="45">
        <f>'2. woda_zad_4'!E13</f>
        <v>0</v>
      </c>
      <c r="E10" s="45">
        <f>D10*$G$9</f>
        <v>0</v>
      </c>
      <c r="F10" s="45">
        <f>E10+D10</f>
        <v>0</v>
      </c>
    </row>
    <row r="11" spans="2:14" ht="22.5" customHeight="1">
      <c r="B11" s="43">
        <v>2</v>
      </c>
      <c r="C11" s="44" t="s">
        <v>90</v>
      </c>
      <c r="D11" s="45">
        <f>'4. woda_zad_5'!E13</f>
        <v>0</v>
      </c>
      <c r="E11" s="45">
        <f t="shared" ref="E11:E26" si="1">D11*$G$9</f>
        <v>0</v>
      </c>
      <c r="F11" s="45">
        <f t="shared" ref="F11:F26" si="2">E11+D11</f>
        <v>0</v>
      </c>
    </row>
    <row r="12" spans="2:14" ht="22.5" customHeight="1">
      <c r="B12" s="43">
        <v>3</v>
      </c>
      <c r="C12" s="44" t="s">
        <v>91</v>
      </c>
      <c r="D12" s="45">
        <f>'7. woda_zad_7'!E13</f>
        <v>0</v>
      </c>
      <c r="E12" s="45">
        <f t="shared" si="1"/>
        <v>0</v>
      </c>
      <c r="F12" s="45">
        <f t="shared" si="2"/>
        <v>0</v>
      </c>
    </row>
    <row r="13" spans="2:14" ht="22.5" customHeight="1">
      <c r="B13" s="43">
        <v>4</v>
      </c>
      <c r="C13" s="44" t="s">
        <v>94</v>
      </c>
      <c r="D13" s="45">
        <f>'9. woda_zad_8'!E13</f>
        <v>0</v>
      </c>
      <c r="E13" s="45">
        <f t="shared" si="1"/>
        <v>0</v>
      </c>
      <c r="F13" s="45">
        <f t="shared" si="2"/>
        <v>0</v>
      </c>
    </row>
    <row r="14" spans="2:14" ht="22.5" customHeight="1">
      <c r="B14" s="43">
        <v>5</v>
      </c>
      <c r="C14" s="44" t="s">
        <v>95</v>
      </c>
      <c r="D14" s="45">
        <f>'11. woda_zad_9'!E11</f>
        <v>0</v>
      </c>
      <c r="E14" s="45">
        <f t="shared" si="1"/>
        <v>0</v>
      </c>
      <c r="F14" s="45">
        <f t="shared" si="2"/>
        <v>0</v>
      </c>
    </row>
    <row r="15" spans="2:14" ht="22.5" customHeight="1">
      <c r="B15" s="43">
        <v>6</v>
      </c>
      <c r="C15" s="44" t="s">
        <v>97</v>
      </c>
      <c r="D15" s="45">
        <f>'13. woda_zad_10'!E13</f>
        <v>0</v>
      </c>
      <c r="E15" s="45">
        <f t="shared" si="1"/>
        <v>0</v>
      </c>
      <c r="F15" s="45">
        <f t="shared" si="2"/>
        <v>0</v>
      </c>
    </row>
    <row r="16" spans="2:14" ht="22.5" customHeight="1">
      <c r="B16" s="43">
        <v>7</v>
      </c>
      <c r="C16" s="44" t="s">
        <v>98</v>
      </c>
      <c r="D16" s="45">
        <f>'15. woda_zad_11'!E13</f>
        <v>0</v>
      </c>
      <c r="E16" s="45">
        <f t="shared" si="1"/>
        <v>0</v>
      </c>
      <c r="F16" s="45">
        <f t="shared" si="2"/>
        <v>0</v>
      </c>
      <c r="N16" s="46"/>
    </row>
    <row r="17" spans="2:10" ht="22.5" hidden="1" customHeight="1">
      <c r="B17" s="43">
        <v>8</v>
      </c>
      <c r="C17" s="44"/>
      <c r="D17" s="45">
        <v>0</v>
      </c>
      <c r="E17" s="45">
        <f t="shared" si="1"/>
        <v>0</v>
      </c>
      <c r="F17" s="45">
        <f t="shared" si="2"/>
        <v>0</v>
      </c>
    </row>
    <row r="18" spans="2:10" ht="22.5" customHeight="1">
      <c r="B18" s="43">
        <v>9</v>
      </c>
      <c r="C18" s="44" t="s">
        <v>101</v>
      </c>
      <c r="D18" s="45">
        <f>'18. woda_zad_14'!E13</f>
        <v>0</v>
      </c>
      <c r="E18" s="45">
        <f t="shared" si="1"/>
        <v>0</v>
      </c>
      <c r="F18" s="45">
        <f t="shared" si="2"/>
        <v>0</v>
      </c>
    </row>
    <row r="19" spans="2:10" ht="22.5" customHeight="1">
      <c r="B19" s="43">
        <v>10</v>
      </c>
      <c r="C19" s="44" t="s">
        <v>104</v>
      </c>
      <c r="D19" s="45">
        <f>'21. woda_zad_16'!E16</f>
        <v>0</v>
      </c>
      <c r="E19" s="45">
        <f t="shared" si="1"/>
        <v>0</v>
      </c>
      <c r="F19" s="45">
        <f t="shared" si="2"/>
        <v>0</v>
      </c>
    </row>
    <row r="20" spans="2:10" ht="22.5" customHeight="1">
      <c r="B20" s="43">
        <v>11</v>
      </c>
      <c r="C20" s="44" t="s">
        <v>105</v>
      </c>
      <c r="D20" s="45">
        <f>'23. woda_zad_17'!E17</f>
        <v>0</v>
      </c>
      <c r="E20" s="45">
        <f t="shared" si="1"/>
        <v>0</v>
      </c>
      <c r="F20" s="45">
        <f t="shared" si="2"/>
        <v>0</v>
      </c>
    </row>
    <row r="21" spans="2:10" ht="22.5" customHeight="1">
      <c r="B21" s="43">
        <v>12</v>
      </c>
      <c r="C21" s="44" t="s">
        <v>107</v>
      </c>
      <c r="D21" s="45">
        <f>'25. woda_zad_18'!E15</f>
        <v>0</v>
      </c>
      <c r="E21" s="45">
        <f t="shared" si="1"/>
        <v>0</v>
      </c>
      <c r="F21" s="45">
        <f t="shared" si="2"/>
        <v>0</v>
      </c>
    </row>
    <row r="22" spans="2:10" ht="22.5" customHeight="1">
      <c r="B22" s="43">
        <v>13</v>
      </c>
      <c r="C22" s="44" t="s">
        <v>108</v>
      </c>
      <c r="D22" s="45">
        <f>'27. woda_zad_20'!E13</f>
        <v>0</v>
      </c>
      <c r="E22" s="45">
        <f t="shared" si="1"/>
        <v>0</v>
      </c>
      <c r="F22" s="45">
        <f t="shared" si="2"/>
        <v>0</v>
      </c>
    </row>
    <row r="23" spans="2:10" ht="22.5" customHeight="1">
      <c r="B23" s="43">
        <v>14</v>
      </c>
      <c r="C23" s="44" t="s">
        <v>110</v>
      </c>
      <c r="D23" s="45">
        <f>'29. woda_zad_21'!E13</f>
        <v>0</v>
      </c>
      <c r="E23" s="45">
        <f t="shared" si="1"/>
        <v>0</v>
      </c>
      <c r="F23" s="45">
        <f t="shared" si="2"/>
        <v>0</v>
      </c>
    </row>
    <row r="24" spans="2:10" ht="22.5" customHeight="1">
      <c r="B24" s="43">
        <v>15</v>
      </c>
      <c r="C24" s="44" t="s">
        <v>111</v>
      </c>
      <c r="D24" s="45">
        <f>'31. woda_zad_22'!E13</f>
        <v>0</v>
      </c>
      <c r="E24" s="45">
        <f t="shared" si="1"/>
        <v>0</v>
      </c>
      <c r="F24" s="45">
        <f t="shared" si="2"/>
        <v>0</v>
      </c>
    </row>
    <row r="25" spans="2:10" ht="22.5" customHeight="1">
      <c r="B25" s="43">
        <v>16</v>
      </c>
      <c r="C25" s="44" t="s">
        <v>113</v>
      </c>
      <c r="D25" s="45">
        <f>'33. wod_zad_23'!E14</f>
        <v>0</v>
      </c>
      <c r="E25" s="45">
        <f t="shared" si="1"/>
        <v>0</v>
      </c>
      <c r="F25" s="45">
        <f t="shared" si="2"/>
        <v>0</v>
      </c>
    </row>
    <row r="26" spans="2:10" ht="22.5" customHeight="1">
      <c r="B26" s="43">
        <v>17</v>
      </c>
      <c r="C26" s="44" t="s">
        <v>114</v>
      </c>
      <c r="D26" s="45">
        <f>'35. wod_zad_27'!E12</f>
        <v>0</v>
      </c>
      <c r="E26" s="45">
        <f t="shared" si="1"/>
        <v>0</v>
      </c>
      <c r="F26" s="45">
        <f t="shared" si="2"/>
        <v>0</v>
      </c>
    </row>
    <row r="27" spans="2:10">
      <c r="B27" s="56" t="s">
        <v>121</v>
      </c>
      <c r="C27" s="57"/>
      <c r="D27" s="47">
        <f>SUM(D10:D26)</f>
        <v>0</v>
      </c>
      <c r="E27" s="47">
        <f>SUM(E10:E26)</f>
        <v>0</v>
      </c>
      <c r="F27" s="47">
        <f>SUM(F10:F26)</f>
        <v>0</v>
      </c>
      <c r="H27" s="46"/>
      <c r="J27" s="46"/>
    </row>
    <row r="28" spans="2:10">
      <c r="B28" s="48"/>
      <c r="C28" s="48"/>
      <c r="D28" s="48"/>
      <c r="E28" s="48"/>
      <c r="F28" s="48"/>
    </row>
    <row r="29" spans="2:10">
      <c r="B29" s="48"/>
      <c r="C29" s="48"/>
      <c r="D29" s="48"/>
      <c r="E29" s="48"/>
      <c r="F29" s="48"/>
    </row>
    <row r="30" spans="2:10" ht="14.25" customHeight="1">
      <c r="B30" s="61" t="s">
        <v>31</v>
      </c>
      <c r="C30" s="62"/>
      <c r="D30" s="62"/>
      <c r="E30" s="62"/>
      <c r="F30" s="63"/>
    </row>
    <row r="31" spans="2:10">
      <c r="B31" s="43" t="s">
        <v>115</v>
      </c>
      <c r="C31" s="43" t="s">
        <v>116</v>
      </c>
      <c r="D31" s="43" t="s">
        <v>117</v>
      </c>
      <c r="E31" s="43" t="s">
        <v>118</v>
      </c>
      <c r="F31" s="43" t="s">
        <v>119</v>
      </c>
    </row>
    <row r="32" spans="2:10" ht="22.5" customHeight="1">
      <c r="B32" s="43">
        <v>1</v>
      </c>
      <c r="C32" s="44" t="s">
        <v>43</v>
      </c>
      <c r="D32" s="45">
        <f>'1. kan zad_3'!E14</f>
        <v>0</v>
      </c>
      <c r="E32" s="45">
        <f>D32*$G$9</f>
        <v>0</v>
      </c>
      <c r="F32" s="45">
        <f>E32+D32</f>
        <v>0</v>
      </c>
    </row>
    <row r="33" spans="2:6" ht="22.5" customHeight="1">
      <c r="B33" s="43">
        <v>2</v>
      </c>
      <c r="C33" s="44" t="s">
        <v>51</v>
      </c>
      <c r="D33" s="45">
        <f>'3. kan_zad_4'!E14</f>
        <v>0</v>
      </c>
      <c r="E33" s="45">
        <f t="shared" ref="E33:E51" si="3">D33*$G$9</f>
        <v>0</v>
      </c>
      <c r="F33" s="45">
        <f t="shared" ref="F33:F51" si="4">E33+D33</f>
        <v>0</v>
      </c>
    </row>
    <row r="34" spans="2:6" ht="22.5" customHeight="1">
      <c r="B34" s="43">
        <v>3</v>
      </c>
      <c r="C34" s="44" t="s">
        <v>52</v>
      </c>
      <c r="D34" s="45">
        <f>'5. kan_zad_5'!E13</f>
        <v>0</v>
      </c>
      <c r="E34" s="45">
        <f t="shared" si="3"/>
        <v>0</v>
      </c>
      <c r="F34" s="45">
        <f t="shared" si="4"/>
        <v>0</v>
      </c>
    </row>
    <row r="35" spans="2:6" ht="22.5" customHeight="1">
      <c r="B35" s="43">
        <v>4</v>
      </c>
      <c r="C35" s="44" t="s">
        <v>92</v>
      </c>
      <c r="D35" s="45">
        <f>'6. kan_zad_6'!E14</f>
        <v>0</v>
      </c>
      <c r="E35" s="45">
        <f t="shared" si="3"/>
        <v>0</v>
      </c>
      <c r="F35" s="45">
        <f t="shared" si="4"/>
        <v>0</v>
      </c>
    </row>
    <row r="36" spans="2:6" ht="22.5" customHeight="1">
      <c r="B36" s="43">
        <v>5</v>
      </c>
      <c r="C36" s="44" t="s">
        <v>93</v>
      </c>
      <c r="D36" s="45">
        <f>'8. kan_zad_7'!E14</f>
        <v>0</v>
      </c>
      <c r="E36" s="45">
        <f t="shared" si="3"/>
        <v>0</v>
      </c>
      <c r="F36" s="45">
        <f t="shared" si="4"/>
        <v>0</v>
      </c>
    </row>
    <row r="37" spans="2:6" ht="22.5" customHeight="1">
      <c r="B37" s="43">
        <v>6</v>
      </c>
      <c r="C37" s="44" t="s">
        <v>55</v>
      </c>
      <c r="D37" s="45">
        <f>'10. kan_zad_8'!E14</f>
        <v>0</v>
      </c>
      <c r="E37" s="45">
        <f t="shared" si="3"/>
        <v>0</v>
      </c>
      <c r="F37" s="45">
        <f t="shared" si="4"/>
        <v>0</v>
      </c>
    </row>
    <row r="38" spans="2:6" ht="22.5" customHeight="1">
      <c r="B38" s="43">
        <v>7</v>
      </c>
      <c r="C38" s="44" t="s">
        <v>96</v>
      </c>
      <c r="D38" s="45">
        <f>'12. kan_zad_9'!E12</f>
        <v>0</v>
      </c>
      <c r="E38" s="45">
        <f t="shared" si="3"/>
        <v>0</v>
      </c>
      <c r="F38" s="45">
        <f t="shared" si="4"/>
        <v>0</v>
      </c>
    </row>
    <row r="39" spans="2:6" ht="22.5" customHeight="1">
      <c r="B39" s="43">
        <v>8</v>
      </c>
      <c r="C39" s="44" t="s">
        <v>88</v>
      </c>
      <c r="D39" s="45">
        <f>'14. kan_zad_10'!E13</f>
        <v>0</v>
      </c>
      <c r="E39" s="45">
        <f t="shared" si="3"/>
        <v>0</v>
      </c>
      <c r="F39" s="45">
        <f t="shared" si="4"/>
        <v>0</v>
      </c>
    </row>
    <row r="40" spans="2:6" ht="22.5" customHeight="1">
      <c r="B40" s="43">
        <v>9</v>
      </c>
      <c r="C40" s="44" t="s">
        <v>99</v>
      </c>
      <c r="D40" s="45">
        <f>'16. kan_zad_11'!E13</f>
        <v>0</v>
      </c>
      <c r="E40" s="45">
        <f t="shared" si="3"/>
        <v>0</v>
      </c>
      <c r="F40" s="45">
        <f t="shared" si="4"/>
        <v>0</v>
      </c>
    </row>
    <row r="41" spans="2:6" ht="22.5" customHeight="1">
      <c r="B41" s="43">
        <v>10</v>
      </c>
      <c r="C41" s="44" t="s">
        <v>100</v>
      </c>
      <c r="D41" s="45">
        <f>'17. kan_zad_12'!E14</f>
        <v>0</v>
      </c>
      <c r="E41" s="45">
        <f t="shared" si="3"/>
        <v>0</v>
      </c>
      <c r="F41" s="45">
        <f t="shared" si="4"/>
        <v>0</v>
      </c>
    </row>
    <row r="42" spans="2:6" ht="22.5" customHeight="1">
      <c r="B42" s="43">
        <v>11</v>
      </c>
      <c r="C42" s="44" t="s">
        <v>102</v>
      </c>
      <c r="D42" s="45">
        <f>'19. kan_zad_14'!E14</f>
        <v>0</v>
      </c>
      <c r="E42" s="45">
        <f t="shared" si="3"/>
        <v>0</v>
      </c>
      <c r="F42" s="45">
        <f t="shared" si="4"/>
        <v>0</v>
      </c>
    </row>
    <row r="43" spans="2:6" ht="22.5" customHeight="1">
      <c r="B43" s="43">
        <v>12</v>
      </c>
      <c r="C43" s="44" t="s">
        <v>70</v>
      </c>
      <c r="D43" s="45">
        <f>'20. kan_zad_15'!E13</f>
        <v>0</v>
      </c>
      <c r="E43" s="45">
        <f t="shared" si="3"/>
        <v>0</v>
      </c>
      <c r="F43" s="45">
        <f t="shared" si="4"/>
        <v>0</v>
      </c>
    </row>
    <row r="44" spans="2:6" ht="22.5" customHeight="1">
      <c r="B44" s="43">
        <v>13</v>
      </c>
      <c r="C44" s="44" t="s">
        <v>103</v>
      </c>
      <c r="D44" s="45">
        <f>'22. kan_zad_16'!E14</f>
        <v>0</v>
      </c>
      <c r="E44" s="45">
        <f t="shared" si="3"/>
        <v>0</v>
      </c>
      <c r="F44" s="45">
        <f t="shared" si="4"/>
        <v>0</v>
      </c>
    </row>
    <row r="45" spans="2:6" ht="22.5" customHeight="1">
      <c r="B45" s="43">
        <v>14</v>
      </c>
      <c r="C45" s="44" t="s">
        <v>73</v>
      </c>
      <c r="D45" s="45">
        <f>'24. kan_zad_17'!E15</f>
        <v>0</v>
      </c>
      <c r="E45" s="45">
        <f t="shared" si="3"/>
        <v>0</v>
      </c>
      <c r="F45" s="45">
        <f t="shared" si="4"/>
        <v>0</v>
      </c>
    </row>
    <row r="46" spans="2:6" ht="22.5" customHeight="1">
      <c r="B46" s="43">
        <v>15</v>
      </c>
      <c r="C46" s="44" t="s">
        <v>106</v>
      </c>
      <c r="D46" s="45">
        <f>'26. kan_zad_18'!E14</f>
        <v>0</v>
      </c>
      <c r="E46" s="45">
        <f t="shared" si="3"/>
        <v>0</v>
      </c>
      <c r="F46" s="45">
        <f t="shared" si="4"/>
        <v>0</v>
      </c>
    </row>
    <row r="47" spans="2:6" ht="22.5" customHeight="1">
      <c r="B47" s="43">
        <v>16</v>
      </c>
      <c r="C47" s="44" t="s">
        <v>77</v>
      </c>
      <c r="D47" s="45">
        <f>'28. kan_zad_20'!E13</f>
        <v>0</v>
      </c>
      <c r="E47" s="45">
        <f t="shared" si="3"/>
        <v>0</v>
      </c>
      <c r="F47" s="45">
        <f t="shared" si="4"/>
        <v>0</v>
      </c>
    </row>
    <row r="48" spans="2:6" ht="22.5" customHeight="1">
      <c r="B48" s="43">
        <v>17</v>
      </c>
      <c r="C48" s="44" t="s">
        <v>109</v>
      </c>
      <c r="D48" s="45">
        <f>'30. kan_zad_21'!E13</f>
        <v>0</v>
      </c>
      <c r="E48" s="45">
        <f t="shared" si="3"/>
        <v>0</v>
      </c>
      <c r="F48" s="45">
        <f t="shared" si="4"/>
        <v>0</v>
      </c>
    </row>
    <row r="49" spans="2:10" ht="22.5" customHeight="1">
      <c r="B49" s="43">
        <v>18</v>
      </c>
      <c r="C49" s="44" t="s">
        <v>112</v>
      </c>
      <c r="D49" s="45">
        <f>'32. kan_zad_22'!E13</f>
        <v>0</v>
      </c>
      <c r="E49" s="45">
        <f t="shared" si="3"/>
        <v>0</v>
      </c>
      <c r="F49" s="45">
        <f t="shared" si="4"/>
        <v>0</v>
      </c>
    </row>
    <row r="50" spans="2:10" ht="22.5" customHeight="1">
      <c r="B50" s="43">
        <v>19</v>
      </c>
      <c r="C50" s="44" t="s">
        <v>83</v>
      </c>
      <c r="D50" s="45">
        <f>'34. kan_zad_23'!E14</f>
        <v>0</v>
      </c>
      <c r="E50" s="45">
        <f t="shared" si="3"/>
        <v>0</v>
      </c>
      <c r="F50" s="45">
        <f t="shared" si="4"/>
        <v>0</v>
      </c>
    </row>
    <row r="51" spans="2:10" ht="22.5" customHeight="1">
      <c r="B51" s="43">
        <v>20</v>
      </c>
      <c r="C51" s="44" t="s">
        <v>85</v>
      </c>
      <c r="D51" s="45">
        <f>'36. kan_zad_27'!E13</f>
        <v>0</v>
      </c>
      <c r="E51" s="45">
        <f t="shared" si="3"/>
        <v>0</v>
      </c>
      <c r="F51" s="45">
        <f t="shared" si="4"/>
        <v>0</v>
      </c>
    </row>
    <row r="52" spans="2:10">
      <c r="B52" s="56" t="s">
        <v>121</v>
      </c>
      <c r="C52" s="57"/>
      <c r="D52" s="47">
        <f>SUM(D32:D51)</f>
        <v>0</v>
      </c>
      <c r="E52" s="47">
        <f>SUM(E32:E51)</f>
        <v>0</v>
      </c>
      <c r="F52" s="47">
        <f>SUM(F32:F51)</f>
        <v>0</v>
      </c>
      <c r="H52" s="46"/>
      <c r="J52" s="46"/>
    </row>
    <row r="53" spans="2:10" ht="22.5" customHeight="1">
      <c r="B53" s="48"/>
      <c r="C53" s="48"/>
      <c r="D53" s="48"/>
      <c r="E53" s="48"/>
      <c r="F53" s="48"/>
    </row>
    <row r="54" spans="2:10">
      <c r="B54" s="56" t="s">
        <v>120</v>
      </c>
      <c r="C54" s="57"/>
      <c r="D54" s="49">
        <f>D27+D52+D5</f>
        <v>0</v>
      </c>
      <c r="E54" s="37"/>
      <c r="F54" s="47">
        <f>F52+F27+F5</f>
        <v>0</v>
      </c>
      <c r="H54" s="46"/>
      <c r="J54" s="46"/>
    </row>
    <row r="58" spans="2:10">
      <c r="J58" s="52"/>
    </row>
    <row r="59" spans="2:10">
      <c r="G59" s="52"/>
      <c r="H59" s="53"/>
      <c r="J59" s="40"/>
    </row>
    <row r="60" spans="2:10">
      <c r="H60" s="40"/>
    </row>
    <row r="61" spans="2:10">
      <c r="H61" s="46"/>
    </row>
    <row r="63" spans="2:10">
      <c r="G63" s="52"/>
      <c r="H63" s="54"/>
      <c r="J63" s="46"/>
    </row>
    <row r="64" spans="2:10">
      <c r="H64" s="46"/>
    </row>
    <row r="65" spans="7:10">
      <c r="H65" s="46"/>
    </row>
    <row r="67" spans="7:10">
      <c r="G67" s="52"/>
      <c r="H67" s="53"/>
      <c r="J67" s="40"/>
    </row>
  </sheetData>
  <sheetProtection algorithmName="SHA-512" hashValue="CbM++mVMhxCFnBMSlodVCz0e1F0iXcPPJpo8RXu3fTFq39VKeGiYRYhbWXXfr5U8lMS77OEzUv60IIKLAU+jBA==" saltValue="gEU0nb3AVVQl9Hpud0Dq9A==" spinCount="100000" sheet="1" objects="1" scenarios="1"/>
  <mergeCells count="7">
    <mergeCell ref="B54:C54"/>
    <mergeCell ref="B52:C52"/>
    <mergeCell ref="B3:F3"/>
    <mergeCell ref="B8:F8"/>
    <mergeCell ref="B27:C27"/>
    <mergeCell ref="B6:C6"/>
    <mergeCell ref="B30:F3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2157-425D-48FA-8C6E-B027F115359E}">
  <sheetPr>
    <tabColor theme="8" tint="0.59999389629810485"/>
    <pageSetUpPr fitToPage="1"/>
  </sheetPr>
  <dimension ref="A1:F19"/>
  <sheetViews>
    <sheetView workbookViewId="0">
      <selection activeCell="E11" sqref="E11"/>
    </sheetView>
  </sheetViews>
  <sheetFormatPr defaultRowHeight="15"/>
  <cols>
    <col min="1" max="1" width="5.375" style="2" customWidth="1"/>
    <col min="2" max="2" width="47.625" style="2" customWidth="1"/>
    <col min="3" max="3" width="10.25" style="2" customWidth="1"/>
    <col min="4" max="4" width="11.5" style="2" customWidth="1"/>
    <col min="5" max="5" width="11.125" style="2" customWidth="1"/>
    <col min="6" max="6" width="17" style="2" customWidth="1"/>
    <col min="7" max="16384" width="9" style="2"/>
  </cols>
  <sheetData>
    <row r="1" spans="1:6" ht="32.25" customHeight="1">
      <c r="A1" s="67" t="s">
        <v>29</v>
      </c>
      <c r="B1" s="67"/>
      <c r="C1" s="67"/>
      <c r="D1" s="67"/>
      <c r="E1" s="67"/>
    </row>
    <row r="2" spans="1:6" ht="32.25" customHeight="1">
      <c r="A2" s="67" t="s">
        <v>61</v>
      </c>
      <c r="B2" s="67"/>
      <c r="C2" s="67"/>
      <c r="D2" s="67"/>
      <c r="E2" s="67"/>
    </row>
    <row r="3" spans="1:6" ht="32.25" customHeight="1">
      <c r="A3" s="68" t="s">
        <v>28</v>
      </c>
      <c r="B3" s="68"/>
      <c r="C3" s="68"/>
      <c r="D3" s="68"/>
      <c r="E3" s="68"/>
    </row>
    <row r="4" spans="1:6" ht="49.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32.25" customHeight="1">
      <c r="A5" s="19">
        <v>1</v>
      </c>
      <c r="B5" s="10" t="s">
        <v>38</v>
      </c>
      <c r="C5" s="17">
        <v>219</v>
      </c>
      <c r="D5" s="7"/>
      <c r="E5" s="9">
        <f>D5*C5</f>
        <v>0</v>
      </c>
    </row>
    <row r="6" spans="1:6" ht="32.25" customHeight="1">
      <c r="A6" s="19">
        <v>2</v>
      </c>
      <c r="B6" s="10" t="s">
        <v>44</v>
      </c>
      <c r="C6" s="17">
        <v>5.6</v>
      </c>
      <c r="D6" s="7"/>
      <c r="E6" s="9">
        <f t="shared" ref="E6:E12" si="0">D6*C6</f>
        <v>0</v>
      </c>
    </row>
    <row r="7" spans="1:6" ht="32.25" customHeight="1">
      <c r="A7" s="19">
        <v>3</v>
      </c>
      <c r="B7" s="10" t="s">
        <v>46</v>
      </c>
      <c r="C7" s="17">
        <v>75.400000000000006</v>
      </c>
      <c r="D7" s="7"/>
      <c r="E7" s="9">
        <f t="shared" si="0"/>
        <v>0</v>
      </c>
      <c r="F7" s="14"/>
    </row>
    <row r="8" spans="1:6" ht="32.25" customHeight="1">
      <c r="A8" s="19">
        <v>4</v>
      </c>
      <c r="B8" s="10" t="s">
        <v>47</v>
      </c>
      <c r="C8" s="18">
        <v>16</v>
      </c>
      <c r="D8" s="7"/>
      <c r="E8" s="9">
        <f t="shared" si="0"/>
        <v>0</v>
      </c>
    </row>
    <row r="9" spans="1:6" ht="32.25" customHeight="1">
      <c r="A9" s="19">
        <v>5</v>
      </c>
      <c r="B9" s="10" t="s">
        <v>39</v>
      </c>
      <c r="C9" s="18">
        <v>2</v>
      </c>
      <c r="D9" s="7"/>
      <c r="E9" s="9">
        <f t="shared" si="0"/>
        <v>0</v>
      </c>
    </row>
    <row r="10" spans="1:6" ht="32.2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32.2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32.2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32.2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32.25" customHeight="1">
      <c r="A14" s="64" t="s">
        <v>7</v>
      </c>
      <c r="B14" s="65"/>
      <c r="C14" s="65"/>
      <c r="D14" s="66"/>
      <c r="E14" s="9">
        <f>0.23*E13</f>
        <v>0</v>
      </c>
      <c r="F14" s="14"/>
    </row>
    <row r="15" spans="1:6" ht="32.25" customHeight="1">
      <c r="A15" s="64" t="s">
        <v>8</v>
      </c>
      <c r="B15" s="65"/>
      <c r="C15" s="65"/>
      <c r="D15" s="66"/>
      <c r="E15" s="9">
        <f>SUM(E13:E14)</f>
        <v>0</v>
      </c>
    </row>
    <row r="19" spans="2:2" ht="27.75" customHeight="1">
      <c r="B19" s="2" t="s">
        <v>123</v>
      </c>
    </row>
  </sheetData>
  <sheetProtection algorithmName="SHA-512" hashValue="yUEE8DF0epyf0Ce0xYX+rUfzsBlEAr4xwrAHY83lCMiz78FvQa+j19DSHWTN+qLZrN/anf5lfvFgTXek4u9vGQ==" saltValue="/cudQjzgDYhvpnoaiwKMZw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CAD0-7847-44E4-A95F-5C4E242385AB}">
  <sheetPr>
    <pageSetUpPr fitToPage="1"/>
  </sheetPr>
  <dimension ref="A1:F17"/>
  <sheetViews>
    <sheetView workbookViewId="0">
      <selection activeCell="E7" sqref="E7"/>
    </sheetView>
  </sheetViews>
  <sheetFormatPr defaultRowHeight="15"/>
  <cols>
    <col min="1" max="1" width="4.125" style="2" bestFit="1" customWidth="1"/>
    <col min="2" max="2" width="55.375" style="2" customWidth="1"/>
    <col min="3" max="5" width="15.625" style="2" customWidth="1"/>
    <col min="6" max="16384" width="9" style="2"/>
  </cols>
  <sheetData>
    <row r="1" spans="1:6" ht="46.5" customHeight="1">
      <c r="A1" s="67" t="s">
        <v>29</v>
      </c>
      <c r="B1" s="67"/>
      <c r="C1" s="67"/>
      <c r="D1" s="67"/>
      <c r="E1" s="67"/>
      <c r="F1" s="1"/>
    </row>
    <row r="2" spans="1:6" ht="46.5" customHeight="1">
      <c r="A2" s="67" t="s">
        <v>55</v>
      </c>
      <c r="B2" s="67"/>
      <c r="C2" s="67"/>
      <c r="D2" s="67"/>
      <c r="E2" s="67"/>
    </row>
    <row r="3" spans="1:6" ht="46.5" customHeight="1">
      <c r="A3" s="68" t="s">
        <v>27</v>
      </c>
      <c r="B3" s="68"/>
      <c r="C3" s="68"/>
      <c r="D3" s="68"/>
      <c r="E3" s="68"/>
    </row>
    <row r="4" spans="1:6" ht="46.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6" ht="46.5" customHeight="1">
      <c r="A5" s="19">
        <v>1</v>
      </c>
      <c r="B5" s="10" t="s">
        <v>42</v>
      </c>
      <c r="C5" s="13">
        <v>219.8</v>
      </c>
      <c r="D5" s="7"/>
      <c r="E5" s="9">
        <f>D5*C5</f>
        <v>0</v>
      </c>
    </row>
    <row r="6" spans="1:6" ht="46.5" customHeight="1">
      <c r="A6" s="19">
        <v>2</v>
      </c>
      <c r="B6" s="10" t="s">
        <v>48</v>
      </c>
      <c r="C6" s="13">
        <v>72.3</v>
      </c>
      <c r="D6" s="7"/>
      <c r="E6" s="9">
        <f t="shared" ref="E6:E12" si="0">D6*C6</f>
        <v>0</v>
      </c>
    </row>
    <row r="7" spans="1:6" ht="46.5" customHeight="1">
      <c r="A7" s="19">
        <v>3</v>
      </c>
      <c r="B7" s="10" t="s">
        <v>49</v>
      </c>
      <c r="C7" s="13">
        <v>4</v>
      </c>
      <c r="D7" s="7"/>
      <c r="E7" s="9">
        <f t="shared" si="0"/>
        <v>0</v>
      </c>
    </row>
    <row r="8" spans="1:6" ht="46.5" customHeight="1">
      <c r="A8" s="19">
        <v>4</v>
      </c>
      <c r="B8" s="10" t="s">
        <v>35</v>
      </c>
      <c r="C8" s="13">
        <v>4</v>
      </c>
      <c r="D8" s="7"/>
      <c r="E8" s="9">
        <f t="shared" si="0"/>
        <v>0</v>
      </c>
    </row>
    <row r="9" spans="1:6" ht="46.5" customHeight="1">
      <c r="A9" s="19">
        <v>5</v>
      </c>
      <c r="B9" s="10" t="s">
        <v>36</v>
      </c>
      <c r="C9" s="13">
        <v>43.960000000000008</v>
      </c>
      <c r="D9" s="7"/>
      <c r="E9" s="9">
        <f t="shared" si="0"/>
        <v>0</v>
      </c>
    </row>
    <row r="10" spans="1:6" ht="46.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6" ht="46.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6" ht="46.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6" ht="46.5" customHeight="1">
      <c r="A13" s="19">
        <v>9</v>
      </c>
      <c r="B13" s="10" t="s">
        <v>19</v>
      </c>
      <c r="C13" s="13">
        <v>659.40000000000009</v>
      </c>
      <c r="D13" s="7"/>
      <c r="E13" s="9">
        <f>D13*C13</f>
        <v>0</v>
      </c>
    </row>
    <row r="14" spans="1:6" ht="46.5" customHeight="1">
      <c r="A14" s="64" t="s">
        <v>6</v>
      </c>
      <c r="B14" s="65"/>
      <c r="C14" s="65"/>
      <c r="D14" s="66"/>
      <c r="E14" s="9">
        <f>SUM(E5:E13)</f>
        <v>0</v>
      </c>
    </row>
    <row r="15" spans="1:6" ht="46.5" customHeight="1">
      <c r="A15" s="64" t="s">
        <v>7</v>
      </c>
      <c r="B15" s="65"/>
      <c r="C15" s="65"/>
      <c r="D15" s="66"/>
      <c r="E15" s="9">
        <f>0.23*E14</f>
        <v>0</v>
      </c>
    </row>
    <row r="16" spans="1:6" ht="46.5" customHeight="1">
      <c r="A16" s="64" t="s">
        <v>8</v>
      </c>
      <c r="B16" s="65"/>
      <c r="C16" s="65"/>
      <c r="D16" s="66"/>
      <c r="E16" s="9">
        <f>SUM(E14:E15)</f>
        <v>0</v>
      </c>
    </row>
    <row r="17" spans="4:5">
      <c r="D17" s="22"/>
      <c r="E17" s="22"/>
    </row>
  </sheetData>
  <sheetProtection algorithmName="SHA-512" hashValue="w5DYqtcPB9a2yeUCQpSENx2njswg6lxN427kYtRFCukuli2pC5Mx83nOw3GQgiyItfcLVCeMQJBTwwzcljBXlQ==" saltValue="cl6S8bQCbt9IjcWiKkFWoA==" spinCount="100000" sheet="1" objects="1" scenarios="1"/>
  <mergeCells count="6">
    <mergeCell ref="A16:D16"/>
    <mergeCell ref="A1:E1"/>
    <mergeCell ref="A2:E2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C9C0-B38D-48CB-8863-C3A8F5A2D882}">
  <sheetPr>
    <tabColor theme="8" tint="0.59999389629810485"/>
    <pageSetUpPr fitToPage="1"/>
  </sheetPr>
  <dimension ref="A1:G17"/>
  <sheetViews>
    <sheetView workbookViewId="0">
      <selection activeCell="E8" sqref="E8"/>
    </sheetView>
  </sheetViews>
  <sheetFormatPr defaultRowHeight="15"/>
  <cols>
    <col min="1" max="1" width="5.875" style="23" customWidth="1"/>
    <col min="2" max="2" width="38" style="23" customWidth="1"/>
    <col min="3" max="5" width="13.625" style="23" customWidth="1"/>
    <col min="6" max="6" width="17" style="23" customWidth="1"/>
    <col min="7" max="16384" width="9" style="23"/>
  </cols>
  <sheetData>
    <row r="1" spans="1:7" ht="46.5" customHeight="1">
      <c r="A1" s="67" t="s">
        <v>29</v>
      </c>
      <c r="B1" s="67"/>
      <c r="C1" s="67"/>
      <c r="D1" s="67"/>
      <c r="E1" s="67"/>
    </row>
    <row r="2" spans="1:7" ht="46.5" customHeight="1">
      <c r="A2" s="67" t="s">
        <v>62</v>
      </c>
      <c r="B2" s="67"/>
      <c r="C2" s="67"/>
      <c r="D2" s="67"/>
      <c r="E2" s="67"/>
    </row>
    <row r="3" spans="1:7" ht="36.75" customHeight="1">
      <c r="A3" s="71" t="s">
        <v>28</v>
      </c>
      <c r="B3" s="71"/>
      <c r="C3" s="71"/>
      <c r="D3" s="71"/>
      <c r="E3" s="71"/>
    </row>
    <row r="4" spans="1:7" ht="46.5" customHeight="1">
      <c r="A4" s="27" t="s">
        <v>0</v>
      </c>
      <c r="B4" s="27" t="s">
        <v>1</v>
      </c>
      <c r="C4" s="27" t="s">
        <v>3</v>
      </c>
      <c r="D4" s="3" t="s">
        <v>2</v>
      </c>
      <c r="E4" s="27" t="s">
        <v>4</v>
      </c>
    </row>
    <row r="5" spans="1:7" ht="46.5" customHeight="1">
      <c r="A5" s="27">
        <v>1</v>
      </c>
      <c r="B5" s="10" t="s">
        <v>45</v>
      </c>
      <c r="C5" s="28">
        <v>66</v>
      </c>
      <c r="D5" s="24"/>
      <c r="E5" s="30">
        <f t="shared" ref="E5:E10" si="0">D5*C5</f>
        <v>0</v>
      </c>
    </row>
    <row r="6" spans="1:7" ht="46.5" customHeight="1">
      <c r="A6" s="27">
        <v>2</v>
      </c>
      <c r="B6" s="10" t="s">
        <v>46</v>
      </c>
      <c r="C6" s="28">
        <v>8.5</v>
      </c>
      <c r="D6" s="24"/>
      <c r="E6" s="30">
        <f t="shared" si="0"/>
        <v>0</v>
      </c>
      <c r="F6" s="25"/>
      <c r="G6" s="2"/>
    </row>
    <row r="7" spans="1:7" ht="46.5" customHeight="1">
      <c r="A7" s="27">
        <v>3</v>
      </c>
      <c r="B7" s="10" t="s">
        <v>47</v>
      </c>
      <c r="C7" s="29">
        <v>3</v>
      </c>
      <c r="D7" s="24"/>
      <c r="E7" s="30">
        <f t="shared" si="0"/>
        <v>0</v>
      </c>
    </row>
    <row r="8" spans="1:7" ht="46.5" customHeight="1">
      <c r="A8" s="27">
        <v>4</v>
      </c>
      <c r="B8" s="10" t="s">
        <v>17</v>
      </c>
      <c r="C8" s="28">
        <v>1</v>
      </c>
      <c r="D8" s="24"/>
      <c r="E8" s="30">
        <f t="shared" si="0"/>
        <v>0</v>
      </c>
    </row>
    <row r="9" spans="1:7" ht="46.5" customHeight="1">
      <c r="A9" s="27">
        <v>5</v>
      </c>
      <c r="B9" s="10" t="s">
        <v>14</v>
      </c>
      <c r="C9" s="28">
        <v>1</v>
      </c>
      <c r="D9" s="24"/>
      <c r="E9" s="30">
        <f t="shared" si="0"/>
        <v>0</v>
      </c>
    </row>
    <row r="10" spans="1:7" ht="46.5" customHeight="1">
      <c r="A10" s="27">
        <v>6</v>
      </c>
      <c r="B10" s="10" t="s">
        <v>5</v>
      </c>
      <c r="C10" s="28">
        <v>1</v>
      </c>
      <c r="D10" s="24"/>
      <c r="E10" s="30">
        <f t="shared" si="0"/>
        <v>0</v>
      </c>
    </row>
    <row r="11" spans="1:7" ht="46.5" customHeight="1">
      <c r="A11" s="64" t="s">
        <v>6</v>
      </c>
      <c r="B11" s="65"/>
      <c r="C11" s="65"/>
      <c r="D11" s="66"/>
      <c r="E11" s="30">
        <f>SUM(E5:E10)</f>
        <v>0</v>
      </c>
    </row>
    <row r="12" spans="1:7" ht="46.5" customHeight="1">
      <c r="A12" s="64" t="s">
        <v>7</v>
      </c>
      <c r="B12" s="65"/>
      <c r="C12" s="65"/>
      <c r="D12" s="66"/>
      <c r="E12" s="30">
        <f>E11*0.23</f>
        <v>0</v>
      </c>
      <c r="F12" s="25"/>
    </row>
    <row r="13" spans="1:7" ht="46.5" customHeight="1">
      <c r="A13" s="64" t="s">
        <v>8</v>
      </c>
      <c r="B13" s="65"/>
      <c r="C13" s="65"/>
      <c r="D13" s="66"/>
      <c r="E13" s="30">
        <f>SUM(E11:E12)</f>
        <v>0</v>
      </c>
    </row>
    <row r="14" spans="1:7">
      <c r="D14" s="26"/>
      <c r="E14" s="26"/>
    </row>
    <row r="17" spans="2:2">
      <c r="B17" s="23" t="s">
        <v>123</v>
      </c>
    </row>
  </sheetData>
  <sheetProtection algorithmName="SHA-512" hashValue="5e6OVZ9Ax61cHsEhnC8BVDkR+qgN1YUwRkS3wWzqv+7OUHkOIZCGP2RX+WyxLv5dEcU2CPzIpniwkylk1C6AtA==" saltValue="9qJIy4jHU3DP0juO3+PxJw==" spinCount="100000" sheet="1" objects="1" scenarios="1"/>
  <mergeCells count="6">
    <mergeCell ref="A13:D13"/>
    <mergeCell ref="A1:E1"/>
    <mergeCell ref="A2:E2"/>
    <mergeCell ref="A3:E3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CD30-7DF8-4442-9D59-12E56BB09B5B}">
  <sheetPr>
    <pageSetUpPr fitToPage="1"/>
  </sheetPr>
  <dimension ref="A1:E14"/>
  <sheetViews>
    <sheetView workbookViewId="0">
      <selection activeCell="E9" sqref="E9"/>
    </sheetView>
  </sheetViews>
  <sheetFormatPr defaultRowHeight="15"/>
  <cols>
    <col min="1" max="1" width="4.125" style="2" bestFit="1" customWidth="1"/>
    <col min="2" max="2" width="49.125" style="2" customWidth="1"/>
    <col min="3" max="5" width="12.125" style="2" customWidth="1"/>
    <col min="6" max="16384" width="9" style="2"/>
  </cols>
  <sheetData>
    <row r="1" spans="1:5" ht="44.25" customHeight="1">
      <c r="A1" s="69" t="s">
        <v>29</v>
      </c>
      <c r="B1" s="69"/>
      <c r="C1" s="69"/>
      <c r="D1" s="69"/>
      <c r="E1" s="69"/>
    </row>
    <row r="2" spans="1:5" ht="44.25" customHeight="1">
      <c r="A2" s="69" t="s">
        <v>56</v>
      </c>
      <c r="B2" s="69"/>
      <c r="C2" s="69"/>
      <c r="D2" s="69"/>
      <c r="E2" s="69"/>
    </row>
    <row r="3" spans="1:5" ht="44.25" customHeight="1">
      <c r="A3" s="70" t="s">
        <v>27</v>
      </c>
      <c r="B3" s="70"/>
      <c r="C3" s="70"/>
      <c r="D3" s="70"/>
      <c r="E3" s="70"/>
    </row>
    <row r="4" spans="1:5" ht="44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4.25" customHeight="1">
      <c r="A5" s="19">
        <v>1</v>
      </c>
      <c r="B5" s="10" t="s">
        <v>42</v>
      </c>
      <c r="C5" s="13">
        <v>67.7</v>
      </c>
      <c r="D5" s="7"/>
      <c r="E5" s="9">
        <f>D5*C5</f>
        <v>0</v>
      </c>
    </row>
    <row r="6" spans="1:5" ht="44.25" customHeight="1">
      <c r="A6" s="19">
        <v>2</v>
      </c>
      <c r="B6" s="10" t="s">
        <v>48</v>
      </c>
      <c r="C6" s="13">
        <v>7.3</v>
      </c>
      <c r="D6" s="7"/>
      <c r="E6" s="9">
        <f t="shared" ref="E6:E11" si="0">D6*C6</f>
        <v>0</v>
      </c>
    </row>
    <row r="7" spans="1:5" ht="44.25" customHeight="1">
      <c r="A7" s="19">
        <v>3</v>
      </c>
      <c r="B7" s="10" t="s">
        <v>35</v>
      </c>
      <c r="C7" s="13">
        <v>2</v>
      </c>
      <c r="D7" s="7"/>
      <c r="E7" s="9">
        <f t="shared" si="0"/>
        <v>0</v>
      </c>
    </row>
    <row r="8" spans="1:5" ht="44.25" customHeight="1">
      <c r="A8" s="19">
        <v>4</v>
      </c>
      <c r="B8" s="10" t="s">
        <v>19</v>
      </c>
      <c r="C8" s="13">
        <v>203.10000000000002</v>
      </c>
      <c r="D8" s="7"/>
      <c r="E8" s="9">
        <f t="shared" si="0"/>
        <v>0</v>
      </c>
    </row>
    <row r="9" spans="1:5" ht="44.2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4.2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4.2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4.25" customHeight="1">
      <c r="A12" s="64" t="s">
        <v>6</v>
      </c>
      <c r="B12" s="65"/>
      <c r="C12" s="65"/>
      <c r="D12" s="66"/>
      <c r="E12" s="9">
        <f>SUM(E5:E11)</f>
        <v>0</v>
      </c>
    </row>
    <row r="13" spans="1:5" ht="44.25" customHeight="1">
      <c r="A13" s="64" t="s">
        <v>7</v>
      </c>
      <c r="B13" s="65"/>
      <c r="C13" s="65"/>
      <c r="D13" s="66"/>
      <c r="E13" s="9">
        <f>E12*0.23</f>
        <v>0</v>
      </c>
    </row>
    <row r="14" spans="1:5" ht="44.25" customHeight="1">
      <c r="A14" s="64" t="s">
        <v>8</v>
      </c>
      <c r="B14" s="65"/>
      <c r="C14" s="65"/>
      <c r="D14" s="66"/>
      <c r="E14" s="9">
        <f>SUM(E12:E13)</f>
        <v>0</v>
      </c>
    </row>
  </sheetData>
  <sheetProtection algorithmName="SHA-512" hashValue="LJ2yJnxIU9BCZAg0hhXGbzX7kNlN0FJLek91mFbTzNFStSvu0khE2Y6WAdaVDXp9IUvCP6PI1ROn3snDfW+oGQ==" saltValue="OVFuYIq0xWdNrXb89wbBiA==" spinCount="100000" sheet="1" objects="1" scenarios="1"/>
  <mergeCells count="6">
    <mergeCell ref="A14:D14"/>
    <mergeCell ref="A2:E2"/>
    <mergeCell ref="A1:E1"/>
    <mergeCell ref="A3:E3"/>
    <mergeCell ref="A12:D12"/>
    <mergeCell ref="A13:D13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D3F3-EB85-4B44-8922-81074D6334C6}">
  <sheetPr>
    <tabColor theme="8" tint="0.59999389629810485"/>
    <pageSetUpPr fitToPage="1"/>
  </sheetPr>
  <dimension ref="A1:F18"/>
  <sheetViews>
    <sheetView workbookViewId="0">
      <selection activeCell="E9" sqref="E9"/>
    </sheetView>
  </sheetViews>
  <sheetFormatPr defaultRowHeight="15"/>
  <cols>
    <col min="1" max="1" width="6.375" style="2" customWidth="1"/>
    <col min="2" max="2" width="38" style="2" customWidth="1"/>
    <col min="3" max="5" width="13" style="2" customWidth="1"/>
    <col min="6" max="6" width="17" style="2" customWidth="1"/>
    <col min="7" max="16384" width="9" style="2"/>
  </cols>
  <sheetData>
    <row r="1" spans="1:6" ht="45" customHeight="1">
      <c r="A1" s="67" t="s">
        <v>29</v>
      </c>
      <c r="B1" s="67"/>
      <c r="C1" s="67"/>
      <c r="D1" s="67"/>
      <c r="E1" s="67"/>
    </row>
    <row r="2" spans="1:6" ht="45" customHeight="1">
      <c r="A2" s="67" t="s">
        <v>63</v>
      </c>
      <c r="B2" s="67"/>
      <c r="C2" s="67"/>
      <c r="D2" s="67"/>
      <c r="E2" s="67"/>
    </row>
    <row r="3" spans="1:6" ht="45" customHeight="1">
      <c r="A3" s="67" t="s">
        <v>28</v>
      </c>
      <c r="B3" s="67"/>
      <c r="C3" s="67"/>
      <c r="D3" s="67"/>
      <c r="E3" s="67"/>
    </row>
    <row r="4" spans="1:6" ht="4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5" customHeight="1">
      <c r="A5" s="19">
        <v>1</v>
      </c>
      <c r="B5" s="10" t="s">
        <v>38</v>
      </c>
      <c r="C5" s="17">
        <v>89</v>
      </c>
      <c r="D5" s="7"/>
      <c r="E5" s="9">
        <f>D5*C5</f>
        <v>0</v>
      </c>
    </row>
    <row r="6" spans="1:6" ht="45" customHeight="1">
      <c r="A6" s="19">
        <v>2</v>
      </c>
      <c r="B6" s="10" t="s">
        <v>44</v>
      </c>
      <c r="C6" s="17">
        <v>1.3</v>
      </c>
      <c r="D6" s="7"/>
      <c r="E6" s="9">
        <f t="shared" ref="E6:E12" si="0">D6*C6</f>
        <v>0</v>
      </c>
    </row>
    <row r="7" spans="1:6" ht="45" customHeight="1">
      <c r="A7" s="19">
        <v>3</v>
      </c>
      <c r="B7" s="10" t="s">
        <v>46</v>
      </c>
      <c r="C7" s="17">
        <v>9.8000000000000007</v>
      </c>
      <c r="D7" s="7"/>
      <c r="E7" s="9">
        <f t="shared" si="0"/>
        <v>0</v>
      </c>
      <c r="F7" s="14"/>
    </row>
    <row r="8" spans="1:6" ht="45" customHeight="1">
      <c r="A8" s="19">
        <v>4</v>
      </c>
      <c r="B8" s="10" t="s">
        <v>47</v>
      </c>
      <c r="C8" s="18">
        <v>3</v>
      </c>
      <c r="D8" s="7"/>
      <c r="E8" s="9">
        <f t="shared" si="0"/>
        <v>0</v>
      </c>
    </row>
    <row r="9" spans="1:6" ht="45" customHeight="1">
      <c r="A9" s="19">
        <v>5</v>
      </c>
      <c r="B9" s="10" t="s">
        <v>37</v>
      </c>
      <c r="C9" s="18">
        <v>1</v>
      </c>
      <c r="D9" s="7"/>
      <c r="E9" s="9">
        <f t="shared" si="0"/>
        <v>0</v>
      </c>
    </row>
    <row r="10" spans="1:6" ht="4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5" customHeight="1">
      <c r="A14" s="64" t="s">
        <v>7</v>
      </c>
      <c r="B14" s="65"/>
      <c r="C14" s="65"/>
      <c r="D14" s="66"/>
      <c r="E14" s="9">
        <f>E13*0.23</f>
        <v>0</v>
      </c>
      <c r="F14" s="14"/>
    </row>
    <row r="15" spans="1:6" ht="45" customHeight="1">
      <c r="A15" s="64" t="s">
        <v>8</v>
      </c>
      <c r="B15" s="65"/>
      <c r="C15" s="65"/>
      <c r="D15" s="66"/>
      <c r="E15" s="9">
        <f>SUM(E13:E14)</f>
        <v>0</v>
      </c>
    </row>
    <row r="18" spans="2:2" ht="30">
      <c r="B18" s="2" t="s">
        <v>123</v>
      </c>
    </row>
  </sheetData>
  <sheetProtection algorithmName="SHA-512" hashValue="7dzKrsP8Gxb1KsCKFrdKkZ2aEChz9rW5fLBbFCXk2HZ6z+/jLOjH1gmzkI/TMfpIRw7rgKJHH96TTq8K3WeoCg==" saltValue="7S9JlvUyvEFRl4XlQsEqgg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885C-B0C1-4596-8282-5676BB2BC7E8}">
  <sheetPr>
    <pageSetUpPr fitToPage="1"/>
  </sheetPr>
  <dimension ref="A1:E16"/>
  <sheetViews>
    <sheetView workbookViewId="0">
      <selection activeCell="E8" sqref="E8"/>
    </sheetView>
  </sheetViews>
  <sheetFormatPr defaultRowHeight="15"/>
  <cols>
    <col min="1" max="1" width="4.125" style="2" bestFit="1" customWidth="1"/>
    <col min="2" max="2" width="55.375" style="2" customWidth="1"/>
    <col min="3" max="5" width="14.25" style="2" customWidth="1"/>
    <col min="6" max="16384" width="9" style="2"/>
  </cols>
  <sheetData>
    <row r="1" spans="1:5" ht="45.75" customHeight="1">
      <c r="A1" s="67" t="s">
        <v>29</v>
      </c>
      <c r="B1" s="67"/>
      <c r="C1" s="67"/>
      <c r="D1" s="67"/>
      <c r="E1" s="67"/>
    </row>
    <row r="2" spans="1:5" ht="45.75" customHeight="1">
      <c r="A2" s="67" t="s">
        <v>88</v>
      </c>
      <c r="B2" s="67"/>
      <c r="C2" s="67"/>
      <c r="D2" s="67"/>
      <c r="E2" s="67"/>
    </row>
    <row r="3" spans="1:5" ht="45.75" customHeight="1">
      <c r="A3" s="68" t="s">
        <v>27</v>
      </c>
      <c r="B3" s="68"/>
      <c r="C3" s="68"/>
      <c r="D3" s="68"/>
      <c r="E3" s="68"/>
    </row>
    <row r="4" spans="1:5" ht="45.7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5.75" customHeight="1">
      <c r="A5" s="19">
        <v>1</v>
      </c>
      <c r="B5" s="10" t="s">
        <v>42</v>
      </c>
      <c r="C5" s="13">
        <v>86</v>
      </c>
      <c r="D5" s="7"/>
      <c r="E5" s="9">
        <f>D5*C5</f>
        <v>0</v>
      </c>
    </row>
    <row r="6" spans="1:5" ht="45.75" customHeight="1">
      <c r="A6" s="19">
        <v>2</v>
      </c>
      <c r="B6" s="10" t="s">
        <v>48</v>
      </c>
      <c r="C6" s="13">
        <v>9.9</v>
      </c>
      <c r="D6" s="7"/>
      <c r="E6" s="9">
        <f t="shared" ref="E6:E11" si="0">D6*C6</f>
        <v>0</v>
      </c>
    </row>
    <row r="7" spans="1:5" ht="45.75" customHeight="1">
      <c r="A7" s="19">
        <v>3</v>
      </c>
      <c r="B7" s="10" t="s">
        <v>49</v>
      </c>
      <c r="C7" s="13">
        <v>3</v>
      </c>
      <c r="D7" s="7"/>
      <c r="E7" s="9">
        <f t="shared" si="0"/>
        <v>0</v>
      </c>
    </row>
    <row r="8" spans="1:5" ht="45.75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5" ht="45.7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5.7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5.7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5.75" customHeight="1">
      <c r="A12" s="19">
        <v>8</v>
      </c>
      <c r="B12" s="10" t="s">
        <v>21</v>
      </c>
      <c r="C12" s="13">
        <v>223.6</v>
      </c>
      <c r="D12" s="7"/>
      <c r="E12" s="9">
        <f>D12*C12</f>
        <v>0</v>
      </c>
    </row>
    <row r="13" spans="1:5" ht="45.75" customHeight="1">
      <c r="A13" s="72" t="s">
        <v>6</v>
      </c>
      <c r="B13" s="72"/>
      <c r="C13" s="72"/>
      <c r="D13" s="72"/>
      <c r="E13" s="9">
        <f>SUM(E5:E12)</f>
        <v>0</v>
      </c>
    </row>
    <row r="14" spans="1:5" ht="45.75" customHeight="1">
      <c r="A14" s="72" t="s">
        <v>7</v>
      </c>
      <c r="B14" s="72"/>
      <c r="C14" s="72"/>
      <c r="D14" s="72"/>
      <c r="E14" s="9">
        <f>E13*0.23</f>
        <v>0</v>
      </c>
    </row>
    <row r="15" spans="1:5" ht="45.75" customHeight="1">
      <c r="A15" s="72" t="s">
        <v>8</v>
      </c>
      <c r="B15" s="72"/>
      <c r="C15" s="72"/>
      <c r="D15" s="72"/>
      <c r="E15" s="9">
        <f>SUM(E13:E14)</f>
        <v>0</v>
      </c>
    </row>
    <row r="16" spans="1:5" ht="45.75" customHeight="1">
      <c r="D16" s="22"/>
      <c r="E16" s="22"/>
    </row>
  </sheetData>
  <sheetProtection algorithmName="SHA-512" hashValue="9QNwwwvfoewzwNfkPfPPUjGVWluVO9R8+0Yf7d5n5bm9Wa53RspcFcpCH+GVASqMWD2nngNgA5H2tOcA64SMIQ==" saltValue="0eIZ/Ko8Iu9DPmLlzvWfSQ==" spinCount="100000" sheet="1" objects="1" scenarios="1"/>
  <mergeCells count="6">
    <mergeCell ref="A13:D13"/>
    <mergeCell ref="A14:D14"/>
    <mergeCell ref="A15:D15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3332-6103-4CF7-9625-1AC3B9FD4E1D}">
  <sheetPr>
    <tabColor theme="8" tint="0.59999389629810485"/>
    <pageSetUpPr fitToPage="1"/>
  </sheetPr>
  <dimension ref="A1:F24"/>
  <sheetViews>
    <sheetView workbookViewId="0">
      <selection activeCell="E10" sqref="E10"/>
    </sheetView>
  </sheetViews>
  <sheetFormatPr defaultRowHeight="15"/>
  <cols>
    <col min="1" max="1" width="5.75" style="2" customWidth="1"/>
    <col min="2" max="2" width="49.75" style="2" customWidth="1"/>
    <col min="3" max="3" width="10.375" style="2" customWidth="1"/>
    <col min="4" max="5" width="12.125" style="2" customWidth="1"/>
    <col min="6" max="6" width="17" style="2" customWidth="1"/>
    <col min="7" max="16384" width="9" style="2"/>
  </cols>
  <sheetData>
    <row r="1" spans="1:6" ht="44.25" customHeight="1">
      <c r="A1" s="67" t="s">
        <v>29</v>
      </c>
      <c r="B1" s="67"/>
      <c r="C1" s="67"/>
      <c r="D1" s="67"/>
      <c r="E1" s="67"/>
    </row>
    <row r="2" spans="1:6" ht="44.25" customHeight="1">
      <c r="A2" s="67" t="s">
        <v>64</v>
      </c>
      <c r="B2" s="67"/>
      <c r="C2" s="67"/>
      <c r="D2" s="67"/>
      <c r="E2" s="67"/>
    </row>
    <row r="3" spans="1:6" ht="44.25" customHeight="1">
      <c r="A3" s="67" t="s">
        <v>28</v>
      </c>
      <c r="B3" s="67"/>
      <c r="C3" s="67"/>
      <c r="D3" s="67"/>
      <c r="E3" s="67"/>
    </row>
    <row r="4" spans="1:6" ht="44.2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4.25" customHeight="1">
      <c r="A5" s="19">
        <v>1</v>
      </c>
      <c r="B5" s="10" t="s">
        <v>38</v>
      </c>
      <c r="C5" s="17">
        <v>137.30000000000001</v>
      </c>
      <c r="D5" s="7"/>
      <c r="E5" s="9">
        <f>D5*C5</f>
        <v>0</v>
      </c>
    </row>
    <row r="6" spans="1:6" ht="44.25" customHeight="1">
      <c r="A6" s="19">
        <v>2</v>
      </c>
      <c r="B6" s="10" t="s">
        <v>44</v>
      </c>
      <c r="C6" s="17">
        <v>0.9</v>
      </c>
      <c r="D6" s="7"/>
      <c r="E6" s="9">
        <f t="shared" ref="E6:E12" si="0">D6*C6</f>
        <v>0</v>
      </c>
    </row>
    <row r="7" spans="1:6" ht="44.25" customHeight="1">
      <c r="A7" s="19">
        <v>3</v>
      </c>
      <c r="B7" s="10" t="s">
        <v>46</v>
      </c>
      <c r="C7" s="17">
        <v>9.9</v>
      </c>
      <c r="D7" s="7"/>
      <c r="E7" s="9">
        <f t="shared" si="0"/>
        <v>0</v>
      </c>
      <c r="F7" s="14"/>
    </row>
    <row r="8" spans="1:6" ht="44.25" customHeight="1">
      <c r="A8" s="19">
        <v>4</v>
      </c>
      <c r="B8" s="10" t="s">
        <v>47</v>
      </c>
      <c r="C8" s="18">
        <v>5</v>
      </c>
      <c r="D8" s="7"/>
      <c r="E8" s="9">
        <f t="shared" si="0"/>
        <v>0</v>
      </c>
    </row>
    <row r="9" spans="1:6" ht="44.25" customHeight="1">
      <c r="A9" s="19">
        <v>5</v>
      </c>
      <c r="B9" s="10" t="s">
        <v>37</v>
      </c>
      <c r="C9" s="18">
        <v>1</v>
      </c>
      <c r="D9" s="7"/>
      <c r="E9" s="9">
        <f t="shared" si="0"/>
        <v>0</v>
      </c>
    </row>
    <row r="10" spans="1:6" ht="44.2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4.2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4.2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4.2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4.25" customHeight="1">
      <c r="A14" s="64" t="s">
        <v>7</v>
      </c>
      <c r="B14" s="65"/>
      <c r="C14" s="65"/>
      <c r="D14" s="66"/>
      <c r="E14" s="9">
        <f>E13*0.23</f>
        <v>0</v>
      </c>
      <c r="F14" s="14"/>
    </row>
    <row r="15" spans="1:6" ht="44.25" customHeight="1">
      <c r="A15" s="64" t="s">
        <v>8</v>
      </c>
      <c r="B15" s="65"/>
      <c r="C15" s="65"/>
      <c r="D15" s="66"/>
      <c r="E15" s="9">
        <f>SUM(E13:E14)</f>
        <v>0</v>
      </c>
    </row>
    <row r="16" spans="1:6" ht="44.25" customHeight="1"/>
    <row r="17" spans="2:2" ht="44.25" customHeight="1">
      <c r="B17" s="2" t="s">
        <v>123</v>
      </c>
    </row>
    <row r="18" spans="2:2" ht="44.25" customHeight="1"/>
    <row r="19" spans="2:2" ht="44.25" customHeight="1"/>
    <row r="20" spans="2:2" ht="44.25" customHeight="1"/>
    <row r="21" spans="2:2" ht="44.25" customHeight="1"/>
    <row r="22" spans="2:2" ht="44.25" customHeight="1"/>
    <row r="23" spans="2:2" ht="44.25" customHeight="1"/>
    <row r="24" spans="2:2" ht="44.25" customHeight="1"/>
  </sheetData>
  <sheetProtection algorithmName="SHA-512" hashValue="FaMBfFZifEvlJcFNRUOyf6KM1c5/ncsqBCp12f0gUGAH9yqIXP6t0/qVd5+VmLdepwagZJsybKe8N+qFdFHkyA==" saltValue="Z6JzDYqTP+PBlBY4U6cCNQ==" spinCount="100000" sheet="1" objects="1" scenarios="1"/>
  <mergeCells count="6">
    <mergeCell ref="A1:E1"/>
    <mergeCell ref="A13:D13"/>
    <mergeCell ref="A14:D14"/>
    <mergeCell ref="A15:D15"/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638A-3D36-4B61-82EE-0BF1E06FAF79}">
  <sheetPr>
    <pageSetUpPr fitToPage="1"/>
  </sheetPr>
  <dimension ref="A1:E15"/>
  <sheetViews>
    <sheetView workbookViewId="0">
      <selection activeCell="E9" sqref="E9"/>
    </sheetView>
  </sheetViews>
  <sheetFormatPr defaultRowHeight="15"/>
  <cols>
    <col min="1" max="1" width="4.125" style="2" bestFit="1" customWidth="1"/>
    <col min="2" max="2" width="55.375" style="2" customWidth="1"/>
    <col min="3" max="5" width="17.25" style="2" customWidth="1"/>
    <col min="6" max="16384" width="9" style="2"/>
  </cols>
  <sheetData>
    <row r="1" spans="1:5" ht="44.25" customHeight="1">
      <c r="A1" s="67" t="s">
        <v>29</v>
      </c>
      <c r="B1" s="67"/>
      <c r="C1" s="67"/>
      <c r="D1" s="67"/>
      <c r="E1" s="67"/>
    </row>
    <row r="2" spans="1:5" ht="44.25" customHeight="1">
      <c r="A2" s="67" t="s">
        <v>57</v>
      </c>
      <c r="B2" s="67"/>
      <c r="C2" s="67"/>
      <c r="D2" s="67"/>
      <c r="E2" s="67"/>
    </row>
    <row r="3" spans="1:5" ht="44.25" customHeight="1">
      <c r="A3" s="67" t="s">
        <v>27</v>
      </c>
      <c r="B3" s="67"/>
      <c r="C3" s="67"/>
      <c r="D3" s="67"/>
      <c r="E3" s="67"/>
    </row>
    <row r="4" spans="1:5" ht="44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4.25" customHeight="1">
      <c r="A5" s="19">
        <v>1</v>
      </c>
      <c r="B5" s="10" t="s">
        <v>42</v>
      </c>
      <c r="C5" s="13">
        <v>137.30000000000001</v>
      </c>
      <c r="D5" s="7"/>
      <c r="E5" s="9">
        <f>D5*C5</f>
        <v>0</v>
      </c>
    </row>
    <row r="6" spans="1:5" ht="44.25" customHeight="1">
      <c r="A6" s="19">
        <v>2</v>
      </c>
      <c r="B6" s="10" t="s">
        <v>48</v>
      </c>
      <c r="C6" s="13">
        <v>13.2</v>
      </c>
      <c r="D6" s="7"/>
      <c r="E6" s="9">
        <f t="shared" ref="E6:E11" si="0">D6*C6</f>
        <v>0</v>
      </c>
    </row>
    <row r="7" spans="1:5" ht="44.25" customHeight="1">
      <c r="A7" s="19">
        <v>3</v>
      </c>
      <c r="B7" s="10" t="s">
        <v>49</v>
      </c>
      <c r="C7" s="13">
        <v>3</v>
      </c>
      <c r="D7" s="7"/>
      <c r="E7" s="9">
        <f t="shared" si="0"/>
        <v>0</v>
      </c>
    </row>
    <row r="8" spans="1:5" ht="44.25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5" ht="44.2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4.2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4.2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4.25" customHeight="1">
      <c r="A12" s="19">
        <v>8</v>
      </c>
      <c r="B12" s="10" t="s">
        <v>22</v>
      </c>
      <c r="C12" s="13">
        <v>356.98</v>
      </c>
      <c r="D12" s="7"/>
      <c r="E12" s="9">
        <f>D12*C12</f>
        <v>0</v>
      </c>
    </row>
    <row r="13" spans="1:5" ht="44.25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4.25" customHeight="1">
      <c r="A14" s="64" t="s">
        <v>7</v>
      </c>
      <c r="B14" s="65"/>
      <c r="C14" s="65"/>
      <c r="D14" s="66"/>
      <c r="E14" s="9">
        <f>E13*0.23</f>
        <v>0</v>
      </c>
    </row>
    <row r="15" spans="1:5" ht="44.25" customHeight="1">
      <c r="A15" s="64" t="s">
        <v>8</v>
      </c>
      <c r="B15" s="65"/>
      <c r="C15" s="65"/>
      <c r="D15" s="66"/>
      <c r="E15" s="9">
        <f>SUM(E13:E14)</f>
        <v>0</v>
      </c>
    </row>
  </sheetData>
  <sheetProtection algorithmName="SHA-512" hashValue="5fCBuk/rjDFIniF+DZ95CaAI3CX5QE2cH5DGuoZbJDrT4lTkmOXjweGRNN7eUKSED3gLyXTuaQp7ngQylvxGzQ==" saltValue="vF4PEEHMk81IkJ2g5HTF1A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96121-5F4F-4C18-B674-4CB27AB726CA}">
  <sheetPr>
    <pageSetUpPr fitToPage="1"/>
  </sheetPr>
  <dimension ref="A1:E17"/>
  <sheetViews>
    <sheetView workbookViewId="0">
      <selection activeCell="E11" sqref="E11"/>
    </sheetView>
  </sheetViews>
  <sheetFormatPr defaultRowHeight="15"/>
  <cols>
    <col min="1" max="1" width="4.125" style="23" bestFit="1" customWidth="1"/>
    <col min="2" max="2" width="55.375" style="23" customWidth="1"/>
    <col min="3" max="5" width="15.5" style="23" customWidth="1"/>
    <col min="6" max="16384" width="9" style="23"/>
  </cols>
  <sheetData>
    <row r="1" spans="1:5" s="2" customFormat="1" ht="44.25" customHeight="1">
      <c r="A1" s="67" t="s">
        <v>29</v>
      </c>
      <c r="B1" s="67"/>
      <c r="C1" s="67"/>
      <c r="D1" s="67"/>
      <c r="E1" s="67"/>
    </row>
    <row r="2" spans="1:5" s="2" customFormat="1" ht="44.25" customHeight="1">
      <c r="A2" s="67" t="s">
        <v>67</v>
      </c>
      <c r="B2" s="67"/>
      <c r="C2" s="67"/>
      <c r="D2" s="67"/>
      <c r="E2" s="67"/>
    </row>
    <row r="3" spans="1:5" s="2" customFormat="1" ht="44.25" customHeight="1">
      <c r="A3" s="68" t="s">
        <v>27</v>
      </c>
      <c r="B3" s="68"/>
      <c r="C3" s="68"/>
      <c r="D3" s="68"/>
      <c r="E3" s="68"/>
    </row>
    <row r="4" spans="1:5" s="2" customFormat="1" ht="44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s="2" customFormat="1" ht="44.25" customHeight="1">
      <c r="A5" s="19">
        <v>1</v>
      </c>
      <c r="B5" s="10" t="s">
        <v>42</v>
      </c>
      <c r="C5" s="13">
        <v>154</v>
      </c>
      <c r="D5" s="7"/>
      <c r="E5" s="9">
        <f>D5*C5</f>
        <v>0</v>
      </c>
    </row>
    <row r="6" spans="1:5" s="2" customFormat="1" ht="44.25" customHeight="1">
      <c r="A6" s="19">
        <v>2</v>
      </c>
      <c r="B6" s="10" t="s">
        <v>48</v>
      </c>
      <c r="C6" s="13">
        <v>34.200000000000003</v>
      </c>
      <c r="D6" s="7"/>
      <c r="E6" s="9">
        <f t="shared" ref="E6:E12" si="0">D6*C6</f>
        <v>0</v>
      </c>
    </row>
    <row r="7" spans="1:5" s="2" customFormat="1" ht="44.25" customHeight="1">
      <c r="A7" s="19">
        <v>3</v>
      </c>
      <c r="B7" s="10" t="s">
        <v>49</v>
      </c>
      <c r="C7" s="13">
        <v>8</v>
      </c>
      <c r="D7" s="7"/>
      <c r="E7" s="9">
        <f t="shared" si="0"/>
        <v>0</v>
      </c>
    </row>
    <row r="8" spans="1:5" s="2" customFormat="1" ht="44.25" customHeight="1">
      <c r="A8" s="19">
        <v>4</v>
      </c>
      <c r="B8" s="10" t="s">
        <v>35</v>
      </c>
      <c r="C8" s="13">
        <v>4</v>
      </c>
      <c r="D8" s="7"/>
      <c r="E8" s="9">
        <f t="shared" si="0"/>
        <v>0</v>
      </c>
    </row>
    <row r="9" spans="1:5" s="2" customFormat="1" ht="44.25" customHeight="1">
      <c r="A9" s="19">
        <v>5</v>
      </c>
      <c r="B9" s="10" t="s">
        <v>36</v>
      </c>
      <c r="C9" s="13">
        <v>569.80000000000007</v>
      </c>
      <c r="D9" s="7"/>
      <c r="E9" s="9">
        <f t="shared" si="0"/>
        <v>0</v>
      </c>
    </row>
    <row r="10" spans="1:5" s="2" customFormat="1" ht="44.2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s="2" customFormat="1" ht="44.2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s="2" customFormat="1" ht="44.2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s="2" customFormat="1" ht="44.25" customHeight="1">
      <c r="A13" s="19">
        <v>9</v>
      </c>
      <c r="B13" s="10" t="s">
        <v>19</v>
      </c>
      <c r="C13" s="13">
        <v>231</v>
      </c>
      <c r="D13" s="7"/>
      <c r="E13" s="9">
        <f>D13*C13</f>
        <v>0</v>
      </c>
    </row>
    <row r="14" spans="1:5" s="2" customFormat="1" ht="44.25" customHeight="1">
      <c r="A14" s="64" t="s">
        <v>6</v>
      </c>
      <c r="B14" s="65"/>
      <c r="C14" s="65"/>
      <c r="D14" s="66"/>
      <c r="E14" s="9">
        <f>SUM(E5:E13)</f>
        <v>0</v>
      </c>
    </row>
    <row r="15" spans="1:5" s="2" customFormat="1" ht="44.25" customHeight="1">
      <c r="A15" s="64" t="s">
        <v>7</v>
      </c>
      <c r="B15" s="65"/>
      <c r="C15" s="65"/>
      <c r="D15" s="66"/>
      <c r="E15" s="9">
        <f>E14*0.23</f>
        <v>0</v>
      </c>
    </row>
    <row r="16" spans="1:5" s="2" customFormat="1" ht="44.25" customHeight="1">
      <c r="A16" s="64" t="s">
        <v>8</v>
      </c>
      <c r="B16" s="65"/>
      <c r="C16" s="65"/>
      <c r="D16" s="66"/>
      <c r="E16" s="9">
        <f>SUM(E14:E15)</f>
        <v>0</v>
      </c>
    </row>
    <row r="17" spans="4:5">
      <c r="D17" s="26"/>
      <c r="E17" s="26"/>
    </row>
  </sheetData>
  <sheetProtection algorithmName="SHA-512" hashValue="hABUOjG33BQacfUfBQmCRus+pa6v7TNDLxoJ7RO6bBxqLOU4vPHvvLuO/r4SGE6DNBL/s/V+zlXpVMc5putBuw==" saltValue="Tjp52OHWbHfk7XeJMxuiSg==" spinCount="100000" sheet="1" objects="1" scenarios="1"/>
  <mergeCells count="6">
    <mergeCell ref="A16:D16"/>
    <mergeCell ref="A1:E1"/>
    <mergeCell ref="A3:E3"/>
    <mergeCell ref="A2:E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81D0-5E7B-4261-BEE2-C9B9CA8A19C0}">
  <sheetPr>
    <tabColor theme="8" tint="0.59999389629810485"/>
    <pageSetUpPr fitToPage="1"/>
  </sheetPr>
  <dimension ref="A1:F18"/>
  <sheetViews>
    <sheetView workbookViewId="0">
      <selection activeCell="E10" sqref="E10"/>
    </sheetView>
  </sheetViews>
  <sheetFormatPr defaultRowHeight="15"/>
  <cols>
    <col min="1" max="1" width="6.125" style="2" customWidth="1"/>
    <col min="2" max="2" width="39.375" style="2" customWidth="1"/>
    <col min="3" max="5" width="12" style="2" customWidth="1"/>
    <col min="6" max="6" width="17" style="2" customWidth="1"/>
    <col min="7" max="16384" width="9" style="2"/>
  </cols>
  <sheetData>
    <row r="1" spans="1:6" ht="42" customHeight="1">
      <c r="A1" s="67" t="s">
        <v>29</v>
      </c>
      <c r="B1" s="67"/>
      <c r="C1" s="67"/>
      <c r="D1" s="67"/>
      <c r="E1" s="67"/>
    </row>
    <row r="2" spans="1:6" ht="42" customHeight="1">
      <c r="A2" s="67" t="s">
        <v>68</v>
      </c>
      <c r="B2" s="67"/>
      <c r="C2" s="67"/>
      <c r="D2" s="67"/>
      <c r="E2" s="67"/>
    </row>
    <row r="3" spans="1:6" ht="42" customHeight="1">
      <c r="A3" s="67" t="s">
        <v>28</v>
      </c>
      <c r="B3" s="67"/>
      <c r="C3" s="67"/>
      <c r="D3" s="67"/>
      <c r="E3" s="67"/>
    </row>
    <row r="4" spans="1:6" ht="42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2" customHeight="1">
      <c r="A5" s="19">
        <v>1</v>
      </c>
      <c r="B5" s="10" t="s">
        <v>38</v>
      </c>
      <c r="C5" s="17">
        <v>112.8</v>
      </c>
      <c r="D5" s="7"/>
      <c r="E5" s="9">
        <f>D5*C5</f>
        <v>0</v>
      </c>
    </row>
    <row r="6" spans="1:6" ht="42" customHeight="1">
      <c r="A6" s="19">
        <v>2</v>
      </c>
      <c r="B6" s="10" t="s">
        <v>44</v>
      </c>
      <c r="C6" s="17">
        <v>1.4</v>
      </c>
      <c r="D6" s="7"/>
      <c r="E6" s="9">
        <f t="shared" ref="E6:E12" si="0">D6*C6</f>
        <v>0</v>
      </c>
    </row>
    <row r="7" spans="1:6" ht="42" customHeight="1">
      <c r="A7" s="19">
        <v>3</v>
      </c>
      <c r="B7" s="10" t="s">
        <v>46</v>
      </c>
      <c r="C7" s="17">
        <v>42.5</v>
      </c>
      <c r="D7" s="7"/>
      <c r="E7" s="9">
        <f t="shared" si="0"/>
        <v>0</v>
      </c>
      <c r="F7" s="14"/>
    </row>
    <row r="8" spans="1:6" ht="42" customHeight="1">
      <c r="A8" s="19">
        <v>4</v>
      </c>
      <c r="B8" s="10" t="s">
        <v>47</v>
      </c>
      <c r="C8" s="18">
        <v>17</v>
      </c>
      <c r="D8" s="7"/>
      <c r="E8" s="9">
        <f t="shared" si="0"/>
        <v>0</v>
      </c>
    </row>
    <row r="9" spans="1:6" ht="42" customHeight="1">
      <c r="A9" s="19">
        <v>5</v>
      </c>
      <c r="B9" s="10" t="s">
        <v>37</v>
      </c>
      <c r="C9" s="18">
        <v>1</v>
      </c>
      <c r="D9" s="7"/>
      <c r="E9" s="9">
        <f t="shared" si="0"/>
        <v>0</v>
      </c>
    </row>
    <row r="10" spans="1:6" ht="42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2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2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2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2" customHeight="1">
      <c r="A14" s="64" t="s">
        <v>7</v>
      </c>
      <c r="B14" s="65"/>
      <c r="C14" s="65"/>
      <c r="D14" s="66"/>
      <c r="E14" s="9">
        <f>E13*0.23</f>
        <v>0</v>
      </c>
      <c r="F14" s="14"/>
    </row>
    <row r="15" spans="1:6" ht="42" customHeight="1">
      <c r="A15" s="64" t="s">
        <v>8</v>
      </c>
      <c r="B15" s="65"/>
      <c r="C15" s="65"/>
      <c r="D15" s="66"/>
      <c r="E15" s="9">
        <f>SUM(E13:E14)</f>
        <v>0</v>
      </c>
    </row>
    <row r="18" spans="2:2" ht="30">
      <c r="B18" s="2" t="s">
        <v>123</v>
      </c>
    </row>
  </sheetData>
  <sheetProtection algorithmName="SHA-512" hashValue="cCJ6jz9AnI7NEm1sP1f/tuTQB/Kf3Ze8zXW7kSYhzev6T3dTHtL1pimKelSGlx1ztQ5+/9y1tbKPyOT1+XFD3w==" saltValue="gQfosvQS4NHSnip+uwuCtA==" spinCount="100000" sheet="1" objects="1" scenarios="1"/>
  <mergeCells count="6">
    <mergeCell ref="A1:E1"/>
    <mergeCell ref="A13:D13"/>
    <mergeCell ref="A14:D14"/>
    <mergeCell ref="A15:D15"/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7460-E9E4-482F-BBEF-B8F73F2EDCF7}">
  <sheetPr>
    <pageSetUpPr fitToPage="1"/>
  </sheetPr>
  <dimension ref="A1:E16"/>
  <sheetViews>
    <sheetView workbookViewId="0">
      <selection activeCell="C11" sqref="C11"/>
    </sheetView>
  </sheetViews>
  <sheetFormatPr defaultRowHeight="15"/>
  <cols>
    <col min="1" max="1" width="4.125" style="2" bestFit="1" customWidth="1"/>
    <col min="2" max="2" width="49.375" style="2" customWidth="1"/>
    <col min="3" max="5" width="12.625" style="2" customWidth="1"/>
    <col min="6" max="16384" width="9" style="2"/>
  </cols>
  <sheetData>
    <row r="1" spans="1:5" ht="50.25" customHeight="1">
      <c r="A1" s="67" t="s">
        <v>29</v>
      </c>
      <c r="B1" s="67"/>
      <c r="C1" s="67"/>
      <c r="D1" s="67"/>
      <c r="E1" s="67"/>
    </row>
    <row r="2" spans="1:5" ht="50.25" customHeight="1">
      <c r="A2" s="67" t="s">
        <v>43</v>
      </c>
      <c r="B2" s="67"/>
      <c r="C2" s="67"/>
      <c r="D2" s="67"/>
      <c r="E2" s="67"/>
    </row>
    <row r="3" spans="1:5" ht="50.25" customHeight="1">
      <c r="A3" s="68" t="s">
        <v>27</v>
      </c>
      <c r="B3" s="68"/>
      <c r="C3" s="68"/>
      <c r="D3" s="68"/>
      <c r="E3" s="68"/>
    </row>
    <row r="4" spans="1:5" ht="50.25" customHeight="1">
      <c r="A4" s="3" t="s">
        <v>0</v>
      </c>
      <c r="B4" s="3" t="s">
        <v>1</v>
      </c>
      <c r="C4" s="3" t="s">
        <v>9</v>
      </c>
      <c r="D4" s="3" t="s">
        <v>26</v>
      </c>
      <c r="E4" s="3" t="s">
        <v>25</v>
      </c>
    </row>
    <row r="5" spans="1:5" ht="50.25" customHeight="1">
      <c r="A5" s="3">
        <v>1</v>
      </c>
      <c r="B5" s="10" t="s">
        <v>42</v>
      </c>
      <c r="C5" s="11">
        <v>165.8</v>
      </c>
      <c r="D5" s="4"/>
      <c r="E5" s="8">
        <f>C5*D5</f>
        <v>0</v>
      </c>
    </row>
    <row r="6" spans="1:5" ht="50.25" customHeight="1">
      <c r="A6" s="3">
        <v>2</v>
      </c>
      <c r="B6" s="10" t="s">
        <v>48</v>
      </c>
      <c r="C6" s="11">
        <v>66.099999999999994</v>
      </c>
      <c r="D6" s="4"/>
      <c r="E6" s="8">
        <f t="shared" ref="E6:E12" si="0">C6*D6</f>
        <v>0</v>
      </c>
    </row>
    <row r="7" spans="1:5" ht="50.25" customHeight="1">
      <c r="A7" s="3">
        <v>3</v>
      </c>
      <c r="B7" s="10" t="s">
        <v>49</v>
      </c>
      <c r="C7" s="11">
        <v>8</v>
      </c>
      <c r="D7" s="4"/>
      <c r="E7" s="8">
        <f t="shared" si="0"/>
        <v>0</v>
      </c>
    </row>
    <row r="8" spans="1:5" ht="50.25" customHeight="1">
      <c r="A8" s="3">
        <v>4</v>
      </c>
      <c r="B8" s="10" t="s">
        <v>35</v>
      </c>
      <c r="C8" s="11">
        <v>5</v>
      </c>
      <c r="D8" s="4"/>
      <c r="E8" s="8">
        <f t="shared" si="0"/>
        <v>0</v>
      </c>
    </row>
    <row r="9" spans="1:5" ht="50.25" customHeight="1">
      <c r="A9" s="3">
        <v>5</v>
      </c>
      <c r="B9" s="10" t="s">
        <v>36</v>
      </c>
      <c r="C9" s="12">
        <v>82.9</v>
      </c>
      <c r="D9" s="6"/>
      <c r="E9" s="8">
        <f t="shared" si="0"/>
        <v>0</v>
      </c>
    </row>
    <row r="10" spans="1:5" ht="50.25" customHeight="1">
      <c r="A10" s="3">
        <v>6</v>
      </c>
      <c r="B10" s="10" t="s">
        <v>14</v>
      </c>
      <c r="C10" s="11">
        <v>1</v>
      </c>
      <c r="D10" s="6"/>
      <c r="E10" s="8">
        <f t="shared" si="0"/>
        <v>0</v>
      </c>
    </row>
    <row r="11" spans="1:5" ht="50.25" customHeight="1">
      <c r="A11" s="3">
        <v>7</v>
      </c>
      <c r="B11" s="10" t="s">
        <v>5</v>
      </c>
      <c r="C11" s="11">
        <v>1</v>
      </c>
      <c r="D11" s="6"/>
      <c r="E11" s="8">
        <f t="shared" si="0"/>
        <v>0</v>
      </c>
    </row>
    <row r="12" spans="1:5" ht="50.25" customHeight="1">
      <c r="A12" s="3">
        <v>8</v>
      </c>
      <c r="B12" s="10" t="s">
        <v>13</v>
      </c>
      <c r="C12" s="11">
        <v>1</v>
      </c>
      <c r="D12" s="6"/>
      <c r="E12" s="8">
        <f t="shared" si="0"/>
        <v>0</v>
      </c>
    </row>
    <row r="13" spans="1:5" ht="50.25" customHeight="1">
      <c r="A13" s="3">
        <v>9</v>
      </c>
      <c r="B13" s="10" t="s">
        <v>19</v>
      </c>
      <c r="C13" s="13">
        <v>1160.6000000000001</v>
      </c>
      <c r="D13" s="6"/>
      <c r="E13" s="8">
        <f>C13*D13</f>
        <v>0</v>
      </c>
    </row>
    <row r="14" spans="1:5" ht="39" customHeight="1">
      <c r="A14" s="64" t="s">
        <v>6</v>
      </c>
      <c r="B14" s="65"/>
      <c r="C14" s="65"/>
      <c r="D14" s="66"/>
      <c r="E14" s="9">
        <f>SUM(E5:E13)</f>
        <v>0</v>
      </c>
    </row>
    <row r="15" spans="1:5" ht="39" customHeight="1">
      <c r="A15" s="64" t="s">
        <v>7</v>
      </c>
      <c r="B15" s="65"/>
      <c r="C15" s="65"/>
      <c r="D15" s="66"/>
      <c r="E15" s="9">
        <f>E14*0.23</f>
        <v>0</v>
      </c>
    </row>
    <row r="16" spans="1:5" ht="39" customHeight="1">
      <c r="A16" s="64" t="s">
        <v>8</v>
      </c>
      <c r="B16" s="65"/>
      <c r="C16" s="65"/>
      <c r="D16" s="66"/>
      <c r="E16" s="9">
        <f>1.23*E14</f>
        <v>0</v>
      </c>
    </row>
  </sheetData>
  <sheetProtection algorithmName="SHA-512" hashValue="o40Lp63xvgrMWNHaPYufQljbV6GFlOzKCalA79js2QxyhNrMt6HNlYykvHjkXbH19jRkYm7Lr+vFwN0D9WB9OA==" saltValue="ohPLYLVnLpJO3j8kF5svSQ==" spinCount="100000" sheet="1" objects="1" scenarios="1"/>
  <mergeCells count="6">
    <mergeCell ref="A16:D16"/>
    <mergeCell ref="A2:E2"/>
    <mergeCell ref="A1:E1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6603-D70F-48E9-8F7F-ADEC6CC14059}">
  <sheetPr>
    <pageSetUpPr fitToPage="1"/>
  </sheetPr>
  <dimension ref="A1:E18"/>
  <sheetViews>
    <sheetView workbookViewId="0">
      <selection activeCell="E10" sqref="E10"/>
    </sheetView>
  </sheetViews>
  <sheetFormatPr defaultRowHeight="15"/>
  <cols>
    <col min="1" max="1" width="4.125" style="2" bestFit="1" customWidth="1"/>
    <col min="2" max="2" width="51.875" style="2" customWidth="1"/>
    <col min="3" max="5" width="13.125" style="2" customWidth="1"/>
    <col min="6" max="16384" width="9" style="2"/>
  </cols>
  <sheetData>
    <row r="1" spans="1:5" ht="44.25" customHeight="1">
      <c r="A1" s="67" t="s">
        <v>29</v>
      </c>
      <c r="B1" s="67"/>
      <c r="C1" s="67"/>
      <c r="D1" s="67"/>
      <c r="E1" s="67"/>
    </row>
    <row r="2" spans="1:5" ht="44.25" customHeight="1">
      <c r="A2" s="67" t="s">
        <v>69</v>
      </c>
      <c r="B2" s="67"/>
      <c r="C2" s="67"/>
      <c r="D2" s="67"/>
      <c r="E2" s="67"/>
    </row>
    <row r="3" spans="1:5" ht="44.25" customHeight="1">
      <c r="A3" s="67" t="s">
        <v>27</v>
      </c>
      <c r="B3" s="67"/>
      <c r="C3" s="67"/>
      <c r="D3" s="67"/>
      <c r="E3" s="67"/>
    </row>
    <row r="4" spans="1:5" ht="44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4.25" customHeight="1">
      <c r="A5" s="19">
        <v>1</v>
      </c>
      <c r="B5" s="10" t="s">
        <v>42</v>
      </c>
      <c r="C5" s="13">
        <v>112.2</v>
      </c>
      <c r="D5" s="7"/>
      <c r="E5" s="9">
        <f>D5*C5</f>
        <v>0</v>
      </c>
    </row>
    <row r="6" spans="1:5" ht="44.25" customHeight="1">
      <c r="A6" s="19">
        <v>2</v>
      </c>
      <c r="B6" s="10" t="s">
        <v>48</v>
      </c>
      <c r="C6" s="13">
        <v>59.5</v>
      </c>
      <c r="D6" s="7"/>
      <c r="E6" s="9">
        <f t="shared" ref="E6:E12" si="0">D6*C6</f>
        <v>0</v>
      </c>
    </row>
    <row r="7" spans="1:5" ht="44.25" customHeight="1">
      <c r="A7" s="19">
        <v>3</v>
      </c>
      <c r="B7" s="10" t="s">
        <v>49</v>
      </c>
      <c r="C7" s="13">
        <v>12</v>
      </c>
      <c r="D7" s="7"/>
      <c r="E7" s="9">
        <f t="shared" si="0"/>
        <v>0</v>
      </c>
    </row>
    <row r="8" spans="1:5" ht="44.25" customHeight="1">
      <c r="A8" s="19">
        <v>4</v>
      </c>
      <c r="B8" s="10" t="s">
        <v>35</v>
      </c>
      <c r="C8" s="13">
        <v>4</v>
      </c>
      <c r="D8" s="7"/>
      <c r="E8" s="9">
        <f t="shared" si="0"/>
        <v>0</v>
      </c>
    </row>
    <row r="9" spans="1:5" ht="44.25" customHeight="1">
      <c r="A9" s="19">
        <v>5</v>
      </c>
      <c r="B9" s="10" t="s">
        <v>40</v>
      </c>
      <c r="C9" s="13">
        <v>22.44</v>
      </c>
      <c r="D9" s="7"/>
      <c r="E9" s="9">
        <f t="shared" si="0"/>
        <v>0</v>
      </c>
    </row>
    <row r="10" spans="1:5" ht="44.2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ht="44.2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ht="44.2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ht="44.25" customHeight="1">
      <c r="A13" s="19">
        <v>9</v>
      </c>
      <c r="B13" s="10" t="s">
        <v>19</v>
      </c>
      <c r="C13" s="13">
        <v>415.14000000000004</v>
      </c>
      <c r="D13" s="7"/>
      <c r="E13" s="9">
        <f>D13*C13</f>
        <v>0</v>
      </c>
    </row>
    <row r="14" spans="1:5" ht="44.25" customHeight="1">
      <c r="A14" s="64" t="s">
        <v>6</v>
      </c>
      <c r="B14" s="65"/>
      <c r="C14" s="65"/>
      <c r="D14" s="66"/>
      <c r="E14" s="9">
        <f>SUM(E5:E13)</f>
        <v>0</v>
      </c>
    </row>
    <row r="15" spans="1:5" ht="44.25" customHeight="1">
      <c r="A15" s="64" t="s">
        <v>7</v>
      </c>
      <c r="B15" s="65"/>
      <c r="C15" s="65"/>
      <c r="D15" s="66"/>
      <c r="E15" s="9">
        <f>E14*0.23</f>
        <v>0</v>
      </c>
    </row>
    <row r="16" spans="1:5" ht="44.25" customHeight="1">
      <c r="A16" s="64" t="s">
        <v>8</v>
      </c>
      <c r="B16" s="65"/>
      <c r="C16" s="65"/>
      <c r="D16" s="66"/>
      <c r="E16" s="9">
        <f>SUM(E14:E15)</f>
        <v>0</v>
      </c>
    </row>
    <row r="17" spans="4:5">
      <c r="D17" s="22"/>
      <c r="E17" s="22"/>
    </row>
    <row r="18" spans="4:5">
      <c r="D18" s="22"/>
      <c r="E18" s="22"/>
    </row>
  </sheetData>
  <sheetProtection algorithmName="SHA-512" hashValue="T56JTUFITeJR9AHJXUIFcrYlSqiv5JuWsv1Psk34SEr36OPpnGTa7Zfb1WmoOt/LE5BGWa6gkfsygr9ZftQFKg==" saltValue="0DFnAUhp8Se90Oi5e1Az0Q==" spinCount="100000" sheet="1" objects="1" scenarios="1"/>
  <mergeCells count="6">
    <mergeCell ref="A16:D16"/>
    <mergeCell ref="A1:E1"/>
    <mergeCell ref="A2:E2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73C7-806F-40FF-8A92-D7D6807DA8F0}">
  <sheetPr>
    <pageSetUpPr fitToPage="1"/>
  </sheetPr>
  <dimension ref="A1:E17"/>
  <sheetViews>
    <sheetView workbookViewId="0">
      <selection activeCell="E9" sqref="E9"/>
    </sheetView>
  </sheetViews>
  <sheetFormatPr defaultRowHeight="15"/>
  <cols>
    <col min="1" max="1" width="4.125" style="2" bestFit="1" customWidth="1"/>
    <col min="2" max="2" width="55.375" style="2" customWidth="1"/>
    <col min="3" max="5" width="14.75" style="2" customWidth="1"/>
    <col min="6" max="16384" width="9" style="2"/>
  </cols>
  <sheetData>
    <row r="1" spans="1:5" ht="41.25" customHeight="1">
      <c r="A1" s="67" t="s">
        <v>29</v>
      </c>
      <c r="B1" s="67"/>
      <c r="C1" s="67"/>
      <c r="D1" s="67"/>
      <c r="E1" s="67"/>
    </row>
    <row r="2" spans="1:5" ht="41.25" customHeight="1">
      <c r="A2" s="67" t="s">
        <v>70</v>
      </c>
      <c r="B2" s="67"/>
      <c r="C2" s="67"/>
      <c r="D2" s="67"/>
      <c r="E2" s="67"/>
    </row>
    <row r="3" spans="1:5" ht="41.25" customHeight="1">
      <c r="A3" s="67" t="s">
        <v>27</v>
      </c>
      <c r="B3" s="67"/>
      <c r="C3" s="67"/>
      <c r="D3" s="67"/>
      <c r="E3" s="67"/>
    </row>
    <row r="4" spans="1:5" ht="41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1.25" customHeight="1">
      <c r="A5" s="19">
        <v>1</v>
      </c>
      <c r="B5" s="10" t="s">
        <v>42</v>
      </c>
      <c r="C5" s="13">
        <v>95.8</v>
      </c>
      <c r="D5" s="7"/>
      <c r="E5" s="9">
        <f>D5*C5</f>
        <v>0</v>
      </c>
    </row>
    <row r="6" spans="1:5" ht="41.25" customHeight="1">
      <c r="A6" s="19">
        <v>2</v>
      </c>
      <c r="B6" s="10" t="s">
        <v>48</v>
      </c>
      <c r="C6" s="13">
        <v>23.4</v>
      </c>
      <c r="D6" s="7"/>
      <c r="E6" s="9">
        <f t="shared" ref="E6:E11" si="0">D6*C6</f>
        <v>0</v>
      </c>
    </row>
    <row r="7" spans="1:5" ht="41.25" customHeight="1">
      <c r="A7" s="19">
        <v>3</v>
      </c>
      <c r="B7" s="10" t="s">
        <v>49</v>
      </c>
      <c r="C7" s="13">
        <v>6</v>
      </c>
      <c r="D7" s="7"/>
      <c r="E7" s="9">
        <f t="shared" si="0"/>
        <v>0</v>
      </c>
    </row>
    <row r="8" spans="1:5" ht="41.25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5" ht="41.2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1.2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1.2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1.25" customHeight="1">
      <c r="A12" s="19">
        <v>8</v>
      </c>
      <c r="B12" s="10" t="s">
        <v>19</v>
      </c>
      <c r="C12" s="13">
        <v>383.2</v>
      </c>
      <c r="D12" s="7"/>
      <c r="E12" s="9">
        <f>D12*C12</f>
        <v>0</v>
      </c>
    </row>
    <row r="13" spans="1:5" ht="41.25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1.25" customHeight="1">
      <c r="A14" s="64" t="s">
        <v>7</v>
      </c>
      <c r="B14" s="65"/>
      <c r="C14" s="65"/>
      <c r="D14" s="66"/>
      <c r="E14" s="9">
        <f>0.23*E13</f>
        <v>0</v>
      </c>
    </row>
    <row r="15" spans="1:5" ht="41.25" customHeight="1">
      <c r="A15" s="64" t="s">
        <v>8</v>
      </c>
      <c r="B15" s="65"/>
      <c r="C15" s="65"/>
      <c r="D15" s="66"/>
      <c r="E15" s="9">
        <f>SUM(E13:E14)</f>
        <v>0</v>
      </c>
    </row>
    <row r="16" spans="1:5">
      <c r="D16" s="22"/>
      <c r="E16" s="22"/>
    </row>
    <row r="17" spans="4:5">
      <c r="D17" s="22"/>
      <c r="E17" s="22"/>
    </row>
  </sheetData>
  <sheetProtection algorithmName="SHA-512" hashValue="8+VnDEhBP8YcFZg3j11ViBQLiAgxEhSg4Opolvev1WpyeU6f9fEfX8qA+ne9+8Mjl4Max3AlUjrCaVbfiklpUA==" saltValue="/0cd+Du8YlM6wBzMjIwfqg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7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6E27-AC35-4DB1-8B8E-E79ABFF86EAD}">
  <sheetPr>
    <tabColor theme="8" tint="0.59999389629810485"/>
    <pageSetUpPr fitToPage="1"/>
  </sheetPr>
  <dimension ref="A1:E18"/>
  <sheetViews>
    <sheetView zoomScaleNormal="100" workbookViewId="0">
      <selection activeCell="E10" sqref="E10"/>
    </sheetView>
  </sheetViews>
  <sheetFormatPr defaultRowHeight="15"/>
  <cols>
    <col min="1" max="1" width="5.375" style="2" customWidth="1"/>
    <col min="2" max="2" width="52.25" style="2" customWidth="1"/>
    <col min="3" max="4" width="11.25" style="2" customWidth="1"/>
    <col min="5" max="5" width="11.875" style="2" customWidth="1"/>
    <col min="6" max="16384" width="9" style="2"/>
  </cols>
  <sheetData>
    <row r="1" spans="1:5" ht="41.25" customHeight="1">
      <c r="A1" s="67" t="s">
        <v>29</v>
      </c>
      <c r="B1" s="67"/>
      <c r="C1" s="67"/>
      <c r="D1" s="67"/>
      <c r="E1" s="67"/>
    </row>
    <row r="2" spans="1:5" ht="41.25" customHeight="1">
      <c r="A2" s="67" t="s">
        <v>71</v>
      </c>
      <c r="B2" s="67"/>
      <c r="C2" s="67"/>
      <c r="D2" s="67"/>
      <c r="E2" s="67"/>
    </row>
    <row r="3" spans="1:5" ht="41.25" customHeight="1">
      <c r="A3" s="67" t="s">
        <v>28</v>
      </c>
      <c r="B3" s="67"/>
      <c r="C3" s="67"/>
      <c r="D3" s="67"/>
      <c r="E3" s="67"/>
    </row>
    <row r="4" spans="1:5" ht="41.2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5" ht="41.25" customHeight="1">
      <c r="A5" s="19">
        <v>1</v>
      </c>
      <c r="B5" s="10" t="s">
        <v>38</v>
      </c>
      <c r="C5" s="13">
        <v>611</v>
      </c>
      <c r="D5" s="7"/>
      <c r="E5" s="9">
        <f>D5*C5</f>
        <v>0</v>
      </c>
    </row>
    <row r="6" spans="1:5" ht="41.25" customHeight="1">
      <c r="A6" s="19">
        <v>2</v>
      </c>
      <c r="B6" s="10" t="s">
        <v>44</v>
      </c>
      <c r="C6" s="13">
        <v>9.1</v>
      </c>
      <c r="D6" s="7"/>
      <c r="E6" s="9">
        <f t="shared" ref="E6:E15" si="0">D6*C6</f>
        <v>0</v>
      </c>
    </row>
    <row r="7" spans="1:5" ht="41.25" customHeight="1">
      <c r="A7" s="19">
        <v>3</v>
      </c>
      <c r="B7" s="10" t="s">
        <v>46</v>
      </c>
      <c r="C7" s="17">
        <v>164.7</v>
      </c>
      <c r="D7" s="7"/>
      <c r="E7" s="9">
        <f t="shared" si="0"/>
        <v>0</v>
      </c>
    </row>
    <row r="8" spans="1:5" ht="41.25" customHeight="1">
      <c r="A8" s="19">
        <v>4</v>
      </c>
      <c r="B8" s="31" t="s">
        <v>32</v>
      </c>
      <c r="C8" s="13">
        <v>1</v>
      </c>
      <c r="D8" s="7"/>
      <c r="E8" s="9">
        <f t="shared" si="0"/>
        <v>0</v>
      </c>
    </row>
    <row r="9" spans="1:5" ht="41.25" customHeight="1">
      <c r="A9" s="19">
        <v>5</v>
      </c>
      <c r="B9" s="10" t="s">
        <v>47</v>
      </c>
      <c r="C9" s="13">
        <v>37</v>
      </c>
      <c r="D9" s="7"/>
      <c r="E9" s="9">
        <f t="shared" si="0"/>
        <v>0</v>
      </c>
    </row>
    <row r="10" spans="1:5" ht="41.25" customHeight="1">
      <c r="A10" s="19">
        <v>6</v>
      </c>
      <c r="B10" s="10" t="s">
        <v>37</v>
      </c>
      <c r="C10" s="13">
        <v>4</v>
      </c>
      <c r="D10" s="7"/>
      <c r="E10" s="9">
        <f t="shared" si="0"/>
        <v>0</v>
      </c>
    </row>
    <row r="11" spans="1:5" ht="41.25" customHeight="1">
      <c r="A11" s="19">
        <v>7</v>
      </c>
      <c r="B11" s="10" t="s">
        <v>40</v>
      </c>
      <c r="C11" s="17">
        <v>366.6</v>
      </c>
      <c r="D11" s="7"/>
      <c r="E11" s="9">
        <f t="shared" si="0"/>
        <v>0</v>
      </c>
    </row>
    <row r="12" spans="1:5" ht="41.25" customHeight="1">
      <c r="A12" s="19">
        <v>8</v>
      </c>
      <c r="B12" s="10" t="s">
        <v>41</v>
      </c>
      <c r="C12" s="13">
        <v>300</v>
      </c>
      <c r="D12" s="7"/>
      <c r="E12" s="9">
        <f t="shared" si="0"/>
        <v>0</v>
      </c>
    </row>
    <row r="13" spans="1:5" ht="41.25" customHeight="1">
      <c r="A13" s="19">
        <v>9</v>
      </c>
      <c r="B13" s="10" t="s">
        <v>17</v>
      </c>
      <c r="C13" s="13">
        <v>1</v>
      </c>
      <c r="D13" s="7"/>
      <c r="E13" s="9">
        <f t="shared" si="0"/>
        <v>0</v>
      </c>
    </row>
    <row r="14" spans="1:5" ht="41.25" customHeight="1">
      <c r="A14" s="19">
        <v>10</v>
      </c>
      <c r="B14" s="10" t="s">
        <v>14</v>
      </c>
      <c r="C14" s="13">
        <v>1</v>
      </c>
      <c r="D14" s="7"/>
      <c r="E14" s="9">
        <f t="shared" si="0"/>
        <v>0</v>
      </c>
    </row>
    <row r="15" spans="1:5" ht="41.25" customHeight="1">
      <c r="A15" s="19">
        <v>11</v>
      </c>
      <c r="B15" s="10" t="s">
        <v>5</v>
      </c>
      <c r="C15" s="13">
        <v>1</v>
      </c>
      <c r="D15" s="7"/>
      <c r="E15" s="9">
        <f t="shared" si="0"/>
        <v>0</v>
      </c>
    </row>
    <row r="16" spans="1:5" ht="41.25" customHeight="1">
      <c r="A16" s="64" t="s">
        <v>6</v>
      </c>
      <c r="B16" s="65"/>
      <c r="C16" s="65"/>
      <c r="D16" s="66"/>
      <c r="E16" s="9">
        <f>SUM(E5:E15)</f>
        <v>0</v>
      </c>
    </row>
    <row r="17" spans="1:5" ht="41.25" customHeight="1">
      <c r="A17" s="64" t="s">
        <v>7</v>
      </c>
      <c r="B17" s="65"/>
      <c r="C17" s="65"/>
      <c r="D17" s="66"/>
      <c r="E17" s="9">
        <f>E16*0.23</f>
        <v>0</v>
      </c>
    </row>
    <row r="18" spans="1:5" ht="41.25" customHeight="1">
      <c r="A18" s="64" t="s">
        <v>8</v>
      </c>
      <c r="B18" s="65"/>
      <c r="C18" s="65"/>
      <c r="D18" s="66"/>
      <c r="E18" s="9">
        <f>SUM(E16:E17)</f>
        <v>0</v>
      </c>
    </row>
  </sheetData>
  <sheetProtection algorithmName="SHA-512" hashValue="9XB1T9W+ZzphU1UB0t5Avo39IMxPn+KppajJSLhHONDiS7H/wPL+cKJagew7hPCQ2dYcHbt+YKiQ5Nu5JsHBOg==" saltValue="5H3NHbtVU5peYXgQsvsleA==" spinCount="100000" sheet="1" objects="1" scenarios="1"/>
  <mergeCells count="6">
    <mergeCell ref="A18:D18"/>
    <mergeCell ref="A1:E1"/>
    <mergeCell ref="A2:E2"/>
    <mergeCell ref="A3:E3"/>
    <mergeCell ref="A16:D16"/>
    <mergeCell ref="A17:D17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DF55-BE61-42FE-8DA5-87C40569F3C8}">
  <sheetPr>
    <pageSetUpPr fitToPage="1"/>
  </sheetPr>
  <dimension ref="A1:E17"/>
  <sheetViews>
    <sheetView workbookViewId="0">
      <selection activeCell="E10" sqref="E10"/>
    </sheetView>
  </sheetViews>
  <sheetFormatPr defaultRowHeight="15"/>
  <cols>
    <col min="1" max="1" width="4.125" style="2" bestFit="1" customWidth="1"/>
    <col min="2" max="2" width="53.5" style="2" customWidth="1"/>
    <col min="3" max="5" width="17.25" style="2" customWidth="1"/>
    <col min="6" max="16384" width="9" style="2"/>
  </cols>
  <sheetData>
    <row r="1" spans="1:5" ht="42" customHeight="1">
      <c r="A1" s="67" t="s">
        <v>29</v>
      </c>
      <c r="B1" s="67"/>
      <c r="C1" s="67"/>
      <c r="D1" s="67"/>
      <c r="E1" s="67"/>
    </row>
    <row r="2" spans="1:5" ht="42" customHeight="1">
      <c r="A2" s="67" t="s">
        <v>66</v>
      </c>
      <c r="B2" s="67"/>
      <c r="C2" s="67"/>
      <c r="D2" s="67"/>
      <c r="E2" s="67"/>
    </row>
    <row r="3" spans="1:5" ht="42" customHeight="1">
      <c r="A3" s="67" t="s">
        <v>27</v>
      </c>
      <c r="B3" s="67"/>
      <c r="C3" s="67"/>
      <c r="D3" s="67"/>
      <c r="E3" s="67"/>
    </row>
    <row r="4" spans="1:5" ht="42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2" customHeight="1">
      <c r="A5" s="19">
        <v>1</v>
      </c>
      <c r="B5" s="10" t="s">
        <v>42</v>
      </c>
      <c r="C5" s="13">
        <v>501.1</v>
      </c>
      <c r="D5" s="7"/>
      <c r="E5" s="9">
        <f>D5*C5</f>
        <v>0</v>
      </c>
    </row>
    <row r="6" spans="1:5" ht="42" customHeight="1">
      <c r="A6" s="19">
        <v>2</v>
      </c>
      <c r="B6" s="10" t="s">
        <v>48</v>
      </c>
      <c r="C6" s="13">
        <v>103.7</v>
      </c>
      <c r="D6" s="7"/>
      <c r="E6" s="9">
        <f t="shared" ref="E6:E12" si="0">D6*C6</f>
        <v>0</v>
      </c>
    </row>
    <row r="7" spans="1:5" ht="42" customHeight="1">
      <c r="A7" s="19">
        <v>3</v>
      </c>
      <c r="B7" s="10" t="s">
        <v>49</v>
      </c>
      <c r="C7" s="13">
        <v>8</v>
      </c>
      <c r="D7" s="7"/>
      <c r="E7" s="9">
        <f t="shared" si="0"/>
        <v>0</v>
      </c>
    </row>
    <row r="8" spans="1:5" ht="42" customHeight="1">
      <c r="A8" s="19">
        <v>4</v>
      </c>
      <c r="B8" s="10" t="s">
        <v>35</v>
      </c>
      <c r="C8" s="13">
        <v>12</v>
      </c>
      <c r="D8" s="7"/>
      <c r="E8" s="9">
        <f t="shared" si="0"/>
        <v>0</v>
      </c>
    </row>
    <row r="9" spans="1:5" ht="42" customHeight="1">
      <c r="A9" s="19">
        <v>5</v>
      </c>
      <c r="B9" s="10" t="s">
        <v>40</v>
      </c>
      <c r="C9" s="13">
        <v>300.66000000000003</v>
      </c>
      <c r="D9" s="7"/>
      <c r="E9" s="9">
        <f t="shared" si="0"/>
        <v>0</v>
      </c>
    </row>
    <row r="10" spans="1:5" ht="42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ht="42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ht="42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ht="42" customHeight="1">
      <c r="A13" s="19">
        <v>9</v>
      </c>
      <c r="B13" s="10" t="s">
        <v>23</v>
      </c>
      <c r="C13" s="13">
        <v>1753.8500000000001</v>
      </c>
      <c r="D13" s="7"/>
      <c r="E13" s="9">
        <f>D13*C13</f>
        <v>0</v>
      </c>
    </row>
    <row r="14" spans="1:5" ht="42" customHeight="1">
      <c r="A14" s="64" t="s">
        <v>6</v>
      </c>
      <c r="B14" s="65"/>
      <c r="C14" s="65"/>
      <c r="D14" s="66"/>
      <c r="E14" s="9">
        <f>SUM(E5:E13)</f>
        <v>0</v>
      </c>
    </row>
    <row r="15" spans="1:5" ht="42" customHeight="1">
      <c r="A15" s="64" t="s">
        <v>7</v>
      </c>
      <c r="B15" s="65"/>
      <c r="C15" s="65"/>
      <c r="D15" s="66"/>
      <c r="E15" s="9">
        <f>E14*0.23</f>
        <v>0</v>
      </c>
    </row>
    <row r="16" spans="1:5" ht="42" customHeight="1">
      <c r="A16" s="64" t="s">
        <v>8</v>
      </c>
      <c r="B16" s="65"/>
      <c r="C16" s="65"/>
      <c r="D16" s="66"/>
      <c r="E16" s="9">
        <f>SUM(E14:E15)</f>
        <v>0</v>
      </c>
    </row>
    <row r="17" ht="42" customHeight="1"/>
  </sheetData>
  <sheetProtection algorithmName="SHA-512" hashValue="gXx59juFzBuCGOv2OG7c3ekv0XWIMcwKBhoujz1E6KPLjzqVv5NlKgFC5D5bIMhFhu0hGqbWMWiAHAdXCfHBmQ==" saltValue="qt7TRl3oUbsxr5DKRh42FQ==" spinCount="100000" sheet="1" objects="1" scenarios="1"/>
  <mergeCells count="6">
    <mergeCell ref="A1:E1"/>
    <mergeCell ref="A14:D14"/>
    <mergeCell ref="A15:D15"/>
    <mergeCell ref="A16:D16"/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E900-DCC3-4286-9012-1CF342C5AA47}">
  <sheetPr>
    <tabColor theme="8" tint="0.59999389629810485"/>
    <pageSetUpPr fitToPage="1"/>
  </sheetPr>
  <dimension ref="A1:F22"/>
  <sheetViews>
    <sheetView workbookViewId="0">
      <selection activeCell="E11" sqref="E11"/>
    </sheetView>
  </sheetViews>
  <sheetFormatPr defaultRowHeight="15"/>
  <cols>
    <col min="1" max="1" width="4.375" style="2" customWidth="1"/>
    <col min="2" max="2" width="51.75" style="2" customWidth="1"/>
    <col min="3" max="5" width="13" style="2" customWidth="1"/>
    <col min="6" max="16384" width="9" style="2"/>
  </cols>
  <sheetData>
    <row r="1" spans="1:6" ht="42" customHeight="1">
      <c r="A1" s="67" t="s">
        <v>29</v>
      </c>
      <c r="B1" s="67"/>
      <c r="C1" s="67"/>
      <c r="D1" s="67"/>
      <c r="E1" s="67"/>
    </row>
    <row r="2" spans="1:6" ht="42" customHeight="1">
      <c r="A2" s="67" t="s">
        <v>72</v>
      </c>
      <c r="B2" s="67"/>
      <c r="C2" s="67"/>
      <c r="D2" s="67"/>
      <c r="E2" s="67"/>
    </row>
    <row r="3" spans="1:6" ht="42" customHeight="1">
      <c r="A3" s="68" t="s">
        <v>28</v>
      </c>
      <c r="B3" s="68"/>
      <c r="C3" s="68"/>
      <c r="D3" s="68"/>
      <c r="E3" s="68"/>
    </row>
    <row r="4" spans="1:6" ht="42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2" customHeight="1">
      <c r="A5" s="19">
        <v>1</v>
      </c>
      <c r="B5" s="10" t="s">
        <v>38</v>
      </c>
      <c r="C5" s="13">
        <v>502.9</v>
      </c>
      <c r="D5" s="7"/>
      <c r="E5" s="9">
        <f>D5*C5</f>
        <v>0</v>
      </c>
    </row>
    <row r="6" spans="1:6" ht="42" customHeight="1">
      <c r="A6" s="19">
        <v>2</v>
      </c>
      <c r="B6" s="10" t="s">
        <v>44</v>
      </c>
      <c r="C6" s="13">
        <v>5.4</v>
      </c>
      <c r="D6" s="7"/>
      <c r="E6" s="9">
        <f t="shared" ref="E6:E16" si="0">D6*C6</f>
        <v>0</v>
      </c>
    </row>
    <row r="7" spans="1:6" ht="42" customHeight="1">
      <c r="A7" s="19">
        <v>3</v>
      </c>
      <c r="B7" s="10" t="s">
        <v>46</v>
      </c>
      <c r="C7" s="13">
        <v>141.80000000000001</v>
      </c>
      <c r="D7" s="7"/>
      <c r="E7" s="9">
        <f t="shared" si="0"/>
        <v>0</v>
      </c>
    </row>
    <row r="8" spans="1:6" ht="42" customHeight="1">
      <c r="A8" s="19">
        <v>4</v>
      </c>
      <c r="B8" s="31" t="s">
        <v>32</v>
      </c>
      <c r="C8" s="13">
        <v>1</v>
      </c>
      <c r="D8" s="7"/>
      <c r="E8" s="9">
        <f t="shared" si="0"/>
        <v>0</v>
      </c>
    </row>
    <row r="9" spans="1:6" ht="42" customHeight="1">
      <c r="A9" s="19">
        <v>5</v>
      </c>
      <c r="B9" s="10" t="s">
        <v>47</v>
      </c>
      <c r="C9" s="13">
        <v>38</v>
      </c>
      <c r="D9" s="7"/>
      <c r="E9" s="9">
        <f t="shared" si="0"/>
        <v>0</v>
      </c>
    </row>
    <row r="10" spans="1:6" ht="42" customHeight="1">
      <c r="A10" s="19">
        <v>6</v>
      </c>
      <c r="B10" s="10" t="s">
        <v>37</v>
      </c>
      <c r="C10" s="13">
        <v>3</v>
      </c>
      <c r="D10" s="7"/>
      <c r="E10" s="9">
        <f t="shared" si="0"/>
        <v>0</v>
      </c>
    </row>
    <row r="11" spans="1:6" ht="42" customHeight="1">
      <c r="A11" s="19">
        <v>7</v>
      </c>
      <c r="B11" s="10" t="s">
        <v>23</v>
      </c>
      <c r="C11" s="32">
        <v>754.34999999999991</v>
      </c>
      <c r="D11" s="7"/>
      <c r="E11" s="9">
        <f t="shared" si="0"/>
        <v>0</v>
      </c>
    </row>
    <row r="12" spans="1:6" ht="42" customHeight="1">
      <c r="A12" s="19">
        <v>8</v>
      </c>
      <c r="B12" s="10" t="s">
        <v>36</v>
      </c>
      <c r="C12" s="33">
        <v>452.61</v>
      </c>
      <c r="D12" s="7"/>
      <c r="E12" s="9">
        <f t="shared" si="0"/>
        <v>0</v>
      </c>
    </row>
    <row r="13" spans="1:6" ht="42" customHeight="1">
      <c r="A13" s="19">
        <v>9</v>
      </c>
      <c r="B13" s="10" t="s">
        <v>17</v>
      </c>
      <c r="C13" s="13">
        <v>1</v>
      </c>
      <c r="D13" s="7"/>
      <c r="E13" s="9">
        <f t="shared" si="0"/>
        <v>0</v>
      </c>
    </row>
    <row r="14" spans="1:6" ht="42" customHeight="1">
      <c r="A14" s="19">
        <v>10</v>
      </c>
      <c r="B14" s="10" t="s">
        <v>14</v>
      </c>
      <c r="C14" s="13">
        <v>1</v>
      </c>
      <c r="D14" s="7"/>
      <c r="E14" s="9">
        <f t="shared" si="0"/>
        <v>0</v>
      </c>
    </row>
    <row r="15" spans="1:6" ht="42" customHeight="1">
      <c r="A15" s="19">
        <v>11</v>
      </c>
      <c r="B15" s="10" t="s">
        <v>12</v>
      </c>
      <c r="C15" s="13">
        <v>1</v>
      </c>
      <c r="D15" s="7"/>
      <c r="E15" s="9">
        <f t="shared" si="0"/>
        <v>0</v>
      </c>
      <c r="F15" s="55"/>
    </row>
    <row r="16" spans="1:6" ht="42" customHeight="1">
      <c r="A16" s="19">
        <v>12</v>
      </c>
      <c r="B16" s="10" t="s">
        <v>5</v>
      </c>
      <c r="C16" s="13">
        <v>1</v>
      </c>
      <c r="D16" s="7"/>
      <c r="E16" s="9">
        <f t="shared" si="0"/>
        <v>0</v>
      </c>
    </row>
    <row r="17" spans="1:5" ht="42" customHeight="1">
      <c r="A17" s="64" t="s">
        <v>6</v>
      </c>
      <c r="B17" s="65"/>
      <c r="C17" s="65"/>
      <c r="D17" s="66"/>
      <c r="E17" s="9">
        <f>SUM(E5:E16)</f>
        <v>0</v>
      </c>
    </row>
    <row r="18" spans="1:5" ht="42" customHeight="1">
      <c r="A18" s="64" t="s">
        <v>7</v>
      </c>
      <c r="B18" s="65"/>
      <c r="C18" s="65"/>
      <c r="D18" s="66"/>
      <c r="E18" s="9">
        <f>E17*0.23</f>
        <v>0</v>
      </c>
    </row>
    <row r="19" spans="1:5" ht="42" customHeight="1">
      <c r="A19" s="64" t="s">
        <v>8</v>
      </c>
      <c r="B19" s="65"/>
      <c r="C19" s="65"/>
      <c r="D19" s="66"/>
      <c r="E19" s="9">
        <f>SUM(E17:E18)</f>
        <v>0</v>
      </c>
    </row>
    <row r="20" spans="1:5">
      <c r="D20" s="22"/>
      <c r="E20" s="22"/>
    </row>
    <row r="21" spans="1:5">
      <c r="D21" s="22"/>
      <c r="E21" s="22"/>
    </row>
    <row r="22" spans="1:5">
      <c r="D22" s="22"/>
      <c r="E22" s="22"/>
    </row>
  </sheetData>
  <sheetProtection algorithmName="SHA-512" hashValue="5XfW6mwJgkMXjfoLvOIxkgO+Y8foIpHVq4w0gj2sXXhbSQzK1s4cvcRg1jRcyJa9m3w/JitkD6RZCqPihppEaA==" saltValue="4yrtVgKCKeu75UscOI5w0Q==" spinCount="100000" sheet="1" objects="1" scenarios="1"/>
  <mergeCells count="6">
    <mergeCell ref="A19:D19"/>
    <mergeCell ref="A1:E1"/>
    <mergeCell ref="A2:E2"/>
    <mergeCell ref="A3:E3"/>
    <mergeCell ref="A17:D17"/>
    <mergeCell ref="A18:D18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E61C-429B-4C13-A749-4661D068B093}">
  <sheetPr>
    <pageSetUpPr fitToPage="1"/>
  </sheetPr>
  <dimension ref="A1:F17"/>
  <sheetViews>
    <sheetView workbookViewId="0">
      <selection activeCell="E10" sqref="E10"/>
    </sheetView>
  </sheetViews>
  <sheetFormatPr defaultRowHeight="15"/>
  <cols>
    <col min="1" max="1" width="4.125" style="2" bestFit="1" customWidth="1"/>
    <col min="2" max="2" width="53.125" style="2" customWidth="1"/>
    <col min="3" max="5" width="15.75" style="2" customWidth="1"/>
    <col min="6" max="16384" width="9" style="2"/>
  </cols>
  <sheetData>
    <row r="1" spans="1:6" ht="39" customHeight="1">
      <c r="A1" s="67" t="s">
        <v>29</v>
      </c>
      <c r="B1" s="67"/>
      <c r="C1" s="67"/>
      <c r="D1" s="67"/>
      <c r="E1" s="67"/>
    </row>
    <row r="2" spans="1:6" ht="39" customHeight="1">
      <c r="A2" s="67" t="s">
        <v>73</v>
      </c>
      <c r="B2" s="67"/>
      <c r="C2" s="67"/>
      <c r="D2" s="67"/>
      <c r="E2" s="67"/>
    </row>
    <row r="3" spans="1:6" ht="39" customHeight="1">
      <c r="A3" s="67" t="s">
        <v>27</v>
      </c>
      <c r="B3" s="67"/>
      <c r="C3" s="67"/>
      <c r="D3" s="67"/>
      <c r="E3" s="67"/>
    </row>
    <row r="4" spans="1:6" ht="49.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6" ht="39" customHeight="1">
      <c r="A5" s="19">
        <v>1</v>
      </c>
      <c r="B5" s="10" t="s">
        <v>42</v>
      </c>
      <c r="C5" s="13">
        <v>314.8</v>
      </c>
      <c r="D5" s="7"/>
      <c r="E5" s="9">
        <f>D5*C5</f>
        <v>0</v>
      </c>
    </row>
    <row r="6" spans="1:6" ht="39" customHeight="1">
      <c r="A6" s="19">
        <v>2</v>
      </c>
      <c r="B6" s="10" t="s">
        <v>48</v>
      </c>
      <c r="C6" s="13">
        <v>117.2</v>
      </c>
      <c r="D6" s="7"/>
      <c r="E6" s="9">
        <f t="shared" ref="E6:E13" si="0">D6*C6</f>
        <v>0</v>
      </c>
    </row>
    <row r="7" spans="1:6" ht="39" customHeight="1">
      <c r="A7" s="19">
        <v>3</v>
      </c>
      <c r="B7" s="10" t="s">
        <v>49</v>
      </c>
      <c r="C7" s="13">
        <v>19</v>
      </c>
      <c r="D7" s="7"/>
      <c r="E7" s="9">
        <f t="shared" si="0"/>
        <v>0</v>
      </c>
    </row>
    <row r="8" spans="1:6" ht="39" customHeight="1">
      <c r="A8" s="19">
        <v>4</v>
      </c>
      <c r="B8" s="10" t="s">
        <v>35</v>
      </c>
      <c r="C8" s="13">
        <v>7</v>
      </c>
      <c r="D8" s="7"/>
      <c r="E8" s="9">
        <f t="shared" si="0"/>
        <v>0</v>
      </c>
    </row>
    <row r="9" spans="1:6" ht="39" customHeight="1">
      <c r="A9" s="19">
        <v>5</v>
      </c>
      <c r="B9" s="10" t="s">
        <v>36</v>
      </c>
      <c r="C9" s="13">
        <v>188.88</v>
      </c>
      <c r="D9" s="7"/>
      <c r="E9" s="9">
        <f t="shared" si="0"/>
        <v>0</v>
      </c>
    </row>
    <row r="10" spans="1:6" ht="39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6" ht="39" customHeight="1">
      <c r="A11" s="19">
        <v>7</v>
      </c>
      <c r="B11" s="10" t="s">
        <v>12</v>
      </c>
      <c r="C11" s="13">
        <v>1</v>
      </c>
      <c r="D11" s="7"/>
      <c r="E11" s="9">
        <f t="shared" si="0"/>
        <v>0</v>
      </c>
      <c r="F11" s="55"/>
    </row>
    <row r="12" spans="1:6" ht="39" customHeight="1">
      <c r="A12" s="19">
        <v>8</v>
      </c>
      <c r="B12" s="10" t="s">
        <v>5</v>
      </c>
      <c r="C12" s="13">
        <v>1</v>
      </c>
      <c r="D12" s="7"/>
      <c r="E12" s="9">
        <f t="shared" si="0"/>
        <v>0</v>
      </c>
    </row>
    <row r="13" spans="1:6" ht="39" customHeight="1">
      <c r="A13" s="19">
        <v>9</v>
      </c>
      <c r="B13" s="10" t="s">
        <v>13</v>
      </c>
      <c r="C13" s="13">
        <v>1</v>
      </c>
      <c r="D13" s="7"/>
      <c r="E13" s="9">
        <f t="shared" si="0"/>
        <v>0</v>
      </c>
    </row>
    <row r="14" spans="1:6" ht="39" customHeight="1">
      <c r="A14" s="19">
        <v>10</v>
      </c>
      <c r="B14" s="10" t="s">
        <v>23</v>
      </c>
      <c r="C14" s="13">
        <v>472.20000000000005</v>
      </c>
      <c r="D14" s="7"/>
      <c r="E14" s="9">
        <f>D14*C14</f>
        <v>0</v>
      </c>
    </row>
    <row r="15" spans="1:6" ht="39" customHeight="1">
      <c r="A15" s="64" t="s">
        <v>6</v>
      </c>
      <c r="B15" s="65"/>
      <c r="C15" s="65"/>
      <c r="D15" s="66"/>
      <c r="E15" s="9">
        <f>SUM(E5:E14)</f>
        <v>0</v>
      </c>
    </row>
    <row r="16" spans="1:6" ht="39" customHeight="1">
      <c r="A16" s="64" t="s">
        <v>7</v>
      </c>
      <c r="B16" s="65"/>
      <c r="C16" s="65"/>
      <c r="D16" s="66"/>
      <c r="E16" s="9">
        <f>E15*0.23</f>
        <v>0</v>
      </c>
    </row>
    <row r="17" spans="1:5" ht="39" customHeight="1">
      <c r="A17" s="64" t="s">
        <v>8</v>
      </c>
      <c r="B17" s="65"/>
      <c r="C17" s="65"/>
      <c r="D17" s="66"/>
      <c r="E17" s="9">
        <f>SUM(E15:E16)</f>
        <v>0</v>
      </c>
    </row>
  </sheetData>
  <sheetProtection algorithmName="SHA-512" hashValue="+U2aVo5CgCqxk6um4yVWIpyo4h7fflBrp3cjt9jIlgawAEegni2RuGIzdhOgYp8h4xxy+vwJgNmnSrg5x2/L5g==" saltValue="fNlNboBpJDLaYoOgkOjnig==" spinCount="100000" sheet="1" objects="1" scenarios="1"/>
  <mergeCells count="6">
    <mergeCell ref="A17:D17"/>
    <mergeCell ref="A1:E1"/>
    <mergeCell ref="A2:E2"/>
    <mergeCell ref="A3:E3"/>
    <mergeCell ref="A15:D15"/>
    <mergeCell ref="A16:D16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0A51-B46F-4B0C-BE59-9882C42A28EA}">
  <sheetPr>
    <tabColor theme="8" tint="0.59999389629810485"/>
    <pageSetUpPr fitToPage="1"/>
  </sheetPr>
  <dimension ref="A1:F17"/>
  <sheetViews>
    <sheetView workbookViewId="0">
      <selection activeCell="E10" sqref="E10"/>
    </sheetView>
  </sheetViews>
  <sheetFormatPr defaultRowHeight="15"/>
  <cols>
    <col min="1" max="1" width="5.625" style="2" customWidth="1"/>
    <col min="2" max="2" width="40.375" style="2" customWidth="1"/>
    <col min="3" max="5" width="14.625" style="2" customWidth="1"/>
    <col min="6" max="6" width="17" style="2" customWidth="1"/>
    <col min="7" max="16384" width="9" style="2"/>
  </cols>
  <sheetData>
    <row r="1" spans="1:6" ht="43.5" customHeight="1">
      <c r="A1" s="67" t="s">
        <v>29</v>
      </c>
      <c r="B1" s="67"/>
      <c r="C1" s="67"/>
      <c r="D1" s="67"/>
      <c r="E1" s="67"/>
    </row>
    <row r="2" spans="1:6" ht="43.5" customHeight="1">
      <c r="A2" s="67" t="s">
        <v>74</v>
      </c>
      <c r="B2" s="67"/>
      <c r="C2" s="67"/>
      <c r="D2" s="67"/>
      <c r="E2" s="67"/>
    </row>
    <row r="3" spans="1:6" ht="43.5" customHeight="1">
      <c r="A3" s="67" t="s">
        <v>28</v>
      </c>
      <c r="B3" s="67"/>
      <c r="C3" s="67"/>
      <c r="D3" s="67"/>
      <c r="E3" s="67"/>
    </row>
    <row r="4" spans="1:6" ht="43.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3.5" customHeight="1">
      <c r="A5" s="19">
        <v>1</v>
      </c>
      <c r="B5" s="10" t="s">
        <v>38</v>
      </c>
      <c r="C5" s="17">
        <v>237</v>
      </c>
      <c r="D5" s="7"/>
      <c r="E5" s="9">
        <f>D5*C5</f>
        <v>0</v>
      </c>
    </row>
    <row r="6" spans="1:6" ht="43.5" customHeight="1">
      <c r="A6" s="19">
        <v>2</v>
      </c>
      <c r="B6" s="10" t="s">
        <v>44</v>
      </c>
      <c r="C6" s="17">
        <v>1.2</v>
      </c>
      <c r="D6" s="7"/>
      <c r="E6" s="9">
        <f t="shared" ref="E6:E14" si="0">D6*C6</f>
        <v>0</v>
      </c>
    </row>
    <row r="7" spans="1:6" ht="43.5" customHeight="1">
      <c r="A7" s="19">
        <v>3</v>
      </c>
      <c r="B7" s="10" t="s">
        <v>46</v>
      </c>
      <c r="C7" s="17">
        <v>78.2</v>
      </c>
      <c r="D7" s="7"/>
      <c r="E7" s="9">
        <f t="shared" si="0"/>
        <v>0</v>
      </c>
      <c r="F7" s="14"/>
    </row>
    <row r="8" spans="1:6" ht="43.5" customHeight="1">
      <c r="A8" s="19">
        <v>4</v>
      </c>
      <c r="B8" s="10" t="s">
        <v>47</v>
      </c>
      <c r="C8" s="18">
        <v>22</v>
      </c>
      <c r="D8" s="7"/>
      <c r="E8" s="9">
        <f t="shared" si="0"/>
        <v>0</v>
      </c>
    </row>
    <row r="9" spans="1:6" ht="43.5" customHeight="1">
      <c r="A9" s="19">
        <v>5</v>
      </c>
      <c r="B9" s="31" t="s">
        <v>37</v>
      </c>
      <c r="C9" s="18">
        <v>1</v>
      </c>
      <c r="D9" s="7"/>
      <c r="E9" s="9">
        <f t="shared" si="0"/>
        <v>0</v>
      </c>
    </row>
    <row r="10" spans="1:6" ht="43.5" customHeight="1">
      <c r="A10" s="19">
        <v>6</v>
      </c>
      <c r="B10" s="10" t="s">
        <v>19</v>
      </c>
      <c r="C10" s="17">
        <v>1066.5</v>
      </c>
      <c r="D10" s="7"/>
      <c r="E10" s="9">
        <f t="shared" si="0"/>
        <v>0</v>
      </c>
    </row>
    <row r="11" spans="1:6" ht="43.5" customHeight="1">
      <c r="A11" s="19">
        <v>7</v>
      </c>
      <c r="B11" s="10" t="s">
        <v>36</v>
      </c>
      <c r="C11" s="18">
        <v>71.099999999999994</v>
      </c>
      <c r="D11" s="7"/>
      <c r="E11" s="9">
        <f t="shared" si="0"/>
        <v>0</v>
      </c>
    </row>
    <row r="12" spans="1:6" ht="43.5" customHeight="1">
      <c r="A12" s="19">
        <v>8</v>
      </c>
      <c r="B12" s="10" t="s">
        <v>17</v>
      </c>
      <c r="C12" s="17">
        <v>1</v>
      </c>
      <c r="D12" s="7"/>
      <c r="E12" s="9">
        <f t="shared" si="0"/>
        <v>0</v>
      </c>
    </row>
    <row r="13" spans="1:6" ht="43.5" customHeight="1">
      <c r="A13" s="19">
        <v>9</v>
      </c>
      <c r="B13" s="10" t="s">
        <v>14</v>
      </c>
      <c r="C13" s="17">
        <v>1</v>
      </c>
      <c r="D13" s="7"/>
      <c r="E13" s="9">
        <f t="shared" si="0"/>
        <v>0</v>
      </c>
    </row>
    <row r="14" spans="1:6" ht="43.5" customHeight="1">
      <c r="A14" s="19">
        <v>10</v>
      </c>
      <c r="B14" s="10" t="s">
        <v>5</v>
      </c>
      <c r="C14" s="17">
        <v>1</v>
      </c>
      <c r="D14" s="7"/>
      <c r="E14" s="9">
        <f t="shared" si="0"/>
        <v>0</v>
      </c>
    </row>
    <row r="15" spans="1:6" ht="43.5" customHeight="1">
      <c r="A15" s="64" t="s">
        <v>6</v>
      </c>
      <c r="B15" s="65"/>
      <c r="C15" s="65"/>
      <c r="D15" s="66"/>
      <c r="E15" s="9">
        <f>SUM(E5:E14)</f>
        <v>0</v>
      </c>
    </row>
    <row r="16" spans="1:6" ht="43.5" customHeight="1">
      <c r="A16" s="64" t="s">
        <v>7</v>
      </c>
      <c r="B16" s="65"/>
      <c r="C16" s="65"/>
      <c r="D16" s="66"/>
      <c r="E16" s="9">
        <f>E15*0.23</f>
        <v>0</v>
      </c>
      <c r="F16" s="14"/>
    </row>
    <row r="17" spans="1:5" ht="43.5" customHeight="1">
      <c r="A17" s="64" t="s">
        <v>8</v>
      </c>
      <c r="B17" s="65"/>
      <c r="C17" s="65"/>
      <c r="D17" s="66"/>
      <c r="E17" s="9">
        <f>SUM(E15:E16)</f>
        <v>0</v>
      </c>
    </row>
  </sheetData>
  <sheetProtection algorithmName="SHA-512" hashValue="JaMjhFGhJ1qkhGb2qOkDOGbbn0ow5sHWDybCPePK0LSz1TlnCStvFt2L5T5o+cp6fnKSLBqC86u0WTXQgGgkIA==" saltValue="+1wtmPXACm0Enuo35nUQmw==" spinCount="100000" sheet="1" objects="1" scenarios="1"/>
  <mergeCells count="6">
    <mergeCell ref="A17:D17"/>
    <mergeCell ref="A1:E1"/>
    <mergeCell ref="A2:E2"/>
    <mergeCell ref="A3:E3"/>
    <mergeCell ref="A15:D15"/>
    <mergeCell ref="A16:D16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4982-4EBB-4EF6-9959-9AF254291CD0}">
  <sheetPr>
    <pageSetUpPr fitToPage="1"/>
  </sheetPr>
  <dimension ref="A1:E16"/>
  <sheetViews>
    <sheetView workbookViewId="0">
      <selection activeCell="E9" sqref="E9"/>
    </sheetView>
  </sheetViews>
  <sheetFormatPr defaultRowHeight="15"/>
  <cols>
    <col min="1" max="1" width="4.125" style="2" bestFit="1" customWidth="1"/>
    <col min="2" max="2" width="52" style="2" customWidth="1"/>
    <col min="3" max="5" width="14.125" style="2" customWidth="1"/>
    <col min="6" max="16384" width="9" style="2"/>
  </cols>
  <sheetData>
    <row r="1" spans="1:5" ht="41.25" customHeight="1">
      <c r="A1" s="67" t="s">
        <v>29</v>
      </c>
      <c r="B1" s="67"/>
      <c r="C1" s="67"/>
      <c r="D1" s="67"/>
      <c r="E1" s="67"/>
    </row>
    <row r="2" spans="1:5" ht="41.25" customHeight="1">
      <c r="A2" s="67" t="s">
        <v>75</v>
      </c>
      <c r="B2" s="67"/>
      <c r="C2" s="67"/>
      <c r="D2" s="67"/>
      <c r="E2" s="67"/>
    </row>
    <row r="3" spans="1:5" ht="41.25" customHeight="1">
      <c r="A3" s="67" t="s">
        <v>27</v>
      </c>
      <c r="B3" s="67"/>
      <c r="C3" s="67"/>
      <c r="D3" s="67"/>
      <c r="E3" s="67"/>
    </row>
    <row r="4" spans="1:5" ht="41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1.25" customHeight="1">
      <c r="A5" s="19">
        <v>1</v>
      </c>
      <c r="B5" s="10" t="s">
        <v>42</v>
      </c>
      <c r="C5" s="13">
        <v>86</v>
      </c>
      <c r="D5" s="7"/>
      <c r="E5" s="9">
        <f>C5*D5</f>
        <v>0</v>
      </c>
    </row>
    <row r="6" spans="1:5" ht="41.25" customHeight="1">
      <c r="A6" s="19">
        <v>2</v>
      </c>
      <c r="B6" s="10" t="s">
        <v>48</v>
      </c>
      <c r="C6" s="13">
        <v>24.2</v>
      </c>
      <c r="D6" s="7"/>
      <c r="E6" s="9">
        <f t="shared" ref="E6:E12" si="0">C6*D6</f>
        <v>0</v>
      </c>
    </row>
    <row r="7" spans="1:5" ht="41.25" customHeight="1">
      <c r="A7" s="19">
        <v>3</v>
      </c>
      <c r="B7" s="10" t="s">
        <v>49</v>
      </c>
      <c r="C7" s="13">
        <v>5</v>
      </c>
      <c r="D7" s="7"/>
      <c r="E7" s="9">
        <f t="shared" si="0"/>
        <v>0</v>
      </c>
    </row>
    <row r="8" spans="1:5" ht="41.25" customHeight="1">
      <c r="A8" s="19">
        <v>4</v>
      </c>
      <c r="B8" s="10" t="s">
        <v>35</v>
      </c>
      <c r="C8" s="13">
        <v>1</v>
      </c>
      <c r="D8" s="7"/>
      <c r="E8" s="9">
        <f t="shared" si="0"/>
        <v>0</v>
      </c>
    </row>
    <row r="9" spans="1:5" ht="41.25" customHeight="1">
      <c r="A9" s="19">
        <v>5</v>
      </c>
      <c r="B9" s="10" t="s">
        <v>40</v>
      </c>
      <c r="C9" s="13">
        <v>25.8</v>
      </c>
      <c r="D9" s="7"/>
      <c r="E9" s="9">
        <f t="shared" si="0"/>
        <v>0</v>
      </c>
    </row>
    <row r="10" spans="1:5" ht="41.2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ht="41.2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ht="41.2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ht="41.25" customHeight="1">
      <c r="A13" s="19">
        <v>9</v>
      </c>
      <c r="B13" s="10" t="s">
        <v>19</v>
      </c>
      <c r="C13" s="13">
        <v>387</v>
      </c>
      <c r="D13" s="7"/>
      <c r="E13" s="9">
        <f>C13*D13</f>
        <v>0</v>
      </c>
    </row>
    <row r="14" spans="1:5" ht="41.25" customHeight="1">
      <c r="A14" s="64" t="s">
        <v>6</v>
      </c>
      <c r="B14" s="65"/>
      <c r="C14" s="65"/>
      <c r="D14" s="66"/>
      <c r="E14" s="9">
        <f>SUM(E5:E13)</f>
        <v>0</v>
      </c>
    </row>
    <row r="15" spans="1:5" ht="41.25" customHeight="1">
      <c r="A15" s="64" t="s">
        <v>7</v>
      </c>
      <c r="B15" s="65"/>
      <c r="C15" s="65"/>
      <c r="D15" s="66"/>
      <c r="E15" s="9">
        <f>E14*0.23</f>
        <v>0</v>
      </c>
    </row>
    <row r="16" spans="1:5" ht="41.25" customHeight="1">
      <c r="A16" s="64" t="s">
        <v>8</v>
      </c>
      <c r="B16" s="65"/>
      <c r="C16" s="65"/>
      <c r="D16" s="66"/>
      <c r="E16" s="9">
        <f>SUM(E14:E15)</f>
        <v>0</v>
      </c>
    </row>
  </sheetData>
  <sheetProtection algorithmName="SHA-512" hashValue="IjCgUEmKxswhwVdpoj/y5GmrR0k+YSBmQrdlvyExCk+rfID11S2gc5TjBUjKyazt6B1m1rehSmEGDCbqwbRNQg==" saltValue="+7+dKJKuljWbvUlWyJQp5Q==" spinCount="100000" sheet="1" objects="1" scenarios="1"/>
  <mergeCells count="6">
    <mergeCell ref="A16:D16"/>
    <mergeCell ref="A1:E1"/>
    <mergeCell ref="A2:E2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5656-BAEA-4B6B-95A4-6BB18FF1A59E}">
  <sheetPr>
    <tabColor theme="8" tint="0.59999389629810485"/>
    <pageSetUpPr fitToPage="1"/>
  </sheetPr>
  <dimension ref="A1:F18"/>
  <sheetViews>
    <sheetView workbookViewId="0">
      <selection activeCell="E9" sqref="E9"/>
    </sheetView>
  </sheetViews>
  <sheetFormatPr defaultRowHeight="15"/>
  <cols>
    <col min="1" max="1" width="4.625" style="2" customWidth="1"/>
    <col min="2" max="2" width="49.875" style="2" customWidth="1"/>
    <col min="3" max="5" width="14.25" style="2" customWidth="1"/>
    <col min="6" max="6" width="17" style="2" customWidth="1"/>
    <col min="7" max="16384" width="9" style="2"/>
  </cols>
  <sheetData>
    <row r="1" spans="1:6" ht="44.25" customHeight="1">
      <c r="A1" s="67" t="s">
        <v>29</v>
      </c>
      <c r="B1" s="67"/>
      <c r="C1" s="67"/>
      <c r="D1" s="67"/>
      <c r="E1" s="67"/>
    </row>
    <row r="2" spans="1:6" ht="44.25" customHeight="1">
      <c r="A2" s="67" t="s">
        <v>76</v>
      </c>
      <c r="B2" s="67"/>
      <c r="C2" s="67"/>
      <c r="D2" s="67"/>
      <c r="E2" s="67"/>
    </row>
    <row r="3" spans="1:6" ht="44.25" customHeight="1">
      <c r="A3" s="67" t="s">
        <v>28</v>
      </c>
      <c r="B3" s="67"/>
      <c r="C3" s="67"/>
      <c r="D3" s="67"/>
      <c r="E3" s="67"/>
    </row>
    <row r="4" spans="1:6" ht="44.2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4.25" customHeight="1">
      <c r="A5" s="19">
        <v>1</v>
      </c>
      <c r="B5" s="10" t="s">
        <v>38</v>
      </c>
      <c r="C5" s="17">
        <v>113</v>
      </c>
      <c r="D5" s="7"/>
      <c r="E5" s="9">
        <f>C5*D5</f>
        <v>0</v>
      </c>
    </row>
    <row r="6" spans="1:6" ht="44.25" customHeight="1">
      <c r="A6" s="19">
        <v>2</v>
      </c>
      <c r="B6" s="31" t="s">
        <v>44</v>
      </c>
      <c r="C6" s="17">
        <v>72</v>
      </c>
      <c r="D6" s="7"/>
      <c r="E6" s="9">
        <f t="shared" ref="E6:E12" si="0">C6*D6</f>
        <v>0</v>
      </c>
    </row>
    <row r="7" spans="1:6" ht="44.25" customHeight="1">
      <c r="A7" s="19">
        <v>3</v>
      </c>
      <c r="B7" s="10" t="s">
        <v>46</v>
      </c>
      <c r="C7" s="17">
        <v>15.1</v>
      </c>
      <c r="D7" s="7"/>
      <c r="E7" s="9">
        <f t="shared" si="0"/>
        <v>0</v>
      </c>
      <c r="F7" s="14"/>
    </row>
    <row r="8" spans="1:6" ht="44.25" customHeight="1">
      <c r="A8" s="19">
        <v>4</v>
      </c>
      <c r="B8" s="31" t="s">
        <v>37</v>
      </c>
      <c r="C8" s="18">
        <v>2</v>
      </c>
      <c r="D8" s="7"/>
      <c r="E8" s="9">
        <f t="shared" si="0"/>
        <v>0</v>
      </c>
    </row>
    <row r="9" spans="1:6" ht="44.25" customHeight="1">
      <c r="A9" s="19">
        <v>5</v>
      </c>
      <c r="B9" s="10" t="s">
        <v>47</v>
      </c>
      <c r="C9" s="18">
        <v>6</v>
      </c>
      <c r="D9" s="7"/>
      <c r="E9" s="9">
        <f t="shared" si="0"/>
        <v>0</v>
      </c>
    </row>
    <row r="10" spans="1:6" ht="44.2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4.2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4.2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4.2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4.25" customHeight="1">
      <c r="A14" s="64" t="s">
        <v>7</v>
      </c>
      <c r="B14" s="65"/>
      <c r="C14" s="65"/>
      <c r="D14" s="66"/>
      <c r="E14" s="9">
        <f>0.23*E13</f>
        <v>0</v>
      </c>
      <c r="F14" s="14"/>
    </row>
    <row r="15" spans="1:6" ht="44.25" customHeight="1">
      <c r="A15" s="64" t="s">
        <v>8</v>
      </c>
      <c r="B15" s="65"/>
      <c r="C15" s="65"/>
      <c r="D15" s="66"/>
      <c r="E15" s="9">
        <f>SUM(E13:E14)</f>
        <v>0</v>
      </c>
    </row>
    <row r="18" spans="2:2" ht="30">
      <c r="B18" s="2" t="s">
        <v>123</v>
      </c>
    </row>
  </sheetData>
  <sheetProtection algorithmName="SHA-512" hashValue="gDS74Oq3rmpXEC34v0IJUMdwDN7A2AxrV16tGk0PZ7qKfuBhC8J3EZmbzG1wGGEjaIkfAL4XQyXd6swUBp0Niw==" saltValue="TpBjOSayhuIvcM3wZIv4vg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257A-E950-477C-9010-CDC49F7286D1}">
  <sheetPr>
    <pageSetUpPr fitToPage="1"/>
  </sheetPr>
  <dimension ref="A1:E16"/>
  <sheetViews>
    <sheetView workbookViewId="0">
      <selection activeCell="E9" sqref="E9"/>
    </sheetView>
  </sheetViews>
  <sheetFormatPr defaultRowHeight="15"/>
  <cols>
    <col min="1" max="1" width="4.125" style="2" bestFit="1" customWidth="1"/>
    <col min="2" max="2" width="55.375" style="2" customWidth="1"/>
    <col min="3" max="5" width="16.5" style="2" customWidth="1"/>
    <col min="6" max="16384" width="9" style="2"/>
  </cols>
  <sheetData>
    <row r="1" spans="1:5" ht="42" customHeight="1">
      <c r="A1" s="67" t="s">
        <v>29</v>
      </c>
      <c r="B1" s="67"/>
      <c r="C1" s="67"/>
      <c r="D1" s="67"/>
      <c r="E1" s="67"/>
    </row>
    <row r="2" spans="1:5" ht="42" customHeight="1">
      <c r="A2" s="67" t="s">
        <v>77</v>
      </c>
      <c r="B2" s="67"/>
      <c r="C2" s="67"/>
      <c r="D2" s="67"/>
      <c r="E2" s="67"/>
    </row>
    <row r="3" spans="1:5" ht="42" customHeight="1">
      <c r="A3" s="67" t="s">
        <v>27</v>
      </c>
      <c r="B3" s="67"/>
      <c r="C3" s="67"/>
      <c r="D3" s="67"/>
      <c r="E3" s="67"/>
    </row>
    <row r="4" spans="1:5" ht="42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2" customHeight="1">
      <c r="A5" s="19">
        <v>1</v>
      </c>
      <c r="B5" s="10" t="s">
        <v>42</v>
      </c>
      <c r="C5" s="13">
        <v>162</v>
      </c>
      <c r="D5" s="7"/>
      <c r="E5" s="9">
        <f>D5*C5</f>
        <v>0</v>
      </c>
    </row>
    <row r="6" spans="1:5" ht="42" customHeight="1">
      <c r="A6" s="19">
        <v>2</v>
      </c>
      <c r="B6" s="10" t="s">
        <v>48</v>
      </c>
      <c r="C6" s="13">
        <v>62</v>
      </c>
      <c r="D6" s="7"/>
      <c r="E6" s="9">
        <f t="shared" ref="E6:E11" si="0">D6*C6</f>
        <v>0</v>
      </c>
    </row>
    <row r="7" spans="1:5" ht="42" customHeight="1">
      <c r="A7" s="19">
        <v>3</v>
      </c>
      <c r="B7" s="10" t="s">
        <v>49</v>
      </c>
      <c r="C7" s="13">
        <v>11</v>
      </c>
      <c r="D7" s="7"/>
      <c r="E7" s="9">
        <f t="shared" si="0"/>
        <v>0</v>
      </c>
    </row>
    <row r="8" spans="1:5" ht="42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5" ht="42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2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2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2" customHeight="1">
      <c r="A12" s="19">
        <v>8</v>
      </c>
      <c r="B12" s="10" t="s">
        <v>19</v>
      </c>
      <c r="C12" s="13">
        <v>810</v>
      </c>
      <c r="D12" s="7"/>
      <c r="E12" s="9">
        <f>D12*C12</f>
        <v>0</v>
      </c>
    </row>
    <row r="13" spans="1:5" ht="42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2" customHeight="1">
      <c r="A14" s="64" t="s">
        <v>7</v>
      </c>
      <c r="B14" s="65"/>
      <c r="C14" s="65"/>
      <c r="D14" s="66"/>
      <c r="E14" s="9">
        <f>0.23*E13</f>
        <v>0</v>
      </c>
    </row>
    <row r="15" spans="1:5" ht="42" customHeight="1">
      <c r="A15" s="64" t="s">
        <v>8</v>
      </c>
      <c r="B15" s="65"/>
      <c r="C15" s="65"/>
      <c r="D15" s="66"/>
      <c r="E15" s="9">
        <f>SUM(E13:E14)</f>
        <v>0</v>
      </c>
    </row>
    <row r="16" spans="1:5">
      <c r="D16" s="22"/>
      <c r="E16" s="22"/>
    </row>
  </sheetData>
  <sheetProtection algorithmName="SHA-512" hashValue="nG9rPdHp+CNNV7OB8gPBriz07OY/lYufhoyb3aSW2fNNyEz477o42ar8Dts22peQmNXTm81Gvjk2QEXdVqtaew==" saltValue="zJxBNUT2pUW7FZumtLzI9w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BFCD-B49A-476D-B92F-8D593BCA24E0}">
  <sheetPr>
    <tabColor theme="8" tint="0.59999389629810485"/>
    <pageSetUpPr fitToPage="1"/>
  </sheetPr>
  <dimension ref="A1:F18"/>
  <sheetViews>
    <sheetView zoomScale="130" zoomScaleNormal="130" workbookViewId="0">
      <selection activeCell="E8" sqref="E8"/>
    </sheetView>
  </sheetViews>
  <sheetFormatPr defaultRowHeight="15"/>
  <cols>
    <col min="1" max="1" width="4.25" style="2" customWidth="1"/>
    <col min="2" max="2" width="38" style="2" customWidth="1"/>
    <col min="3" max="5" width="13.75" style="2" customWidth="1"/>
    <col min="6" max="6" width="17" style="2" customWidth="1"/>
    <col min="7" max="16384" width="9" style="2"/>
  </cols>
  <sheetData>
    <row r="1" spans="1:6" ht="34.5" customHeight="1">
      <c r="A1" s="67" t="s">
        <v>29</v>
      </c>
      <c r="B1" s="67"/>
      <c r="C1" s="67"/>
      <c r="D1" s="67"/>
      <c r="E1" s="67"/>
    </row>
    <row r="2" spans="1:6" ht="34.5" customHeight="1">
      <c r="A2" s="67" t="s">
        <v>58</v>
      </c>
      <c r="B2" s="67"/>
      <c r="C2" s="67"/>
      <c r="D2" s="67"/>
      <c r="E2" s="67"/>
    </row>
    <row r="3" spans="1:6" ht="34.5" customHeight="1">
      <c r="A3" s="68" t="s">
        <v>28</v>
      </c>
      <c r="B3" s="68"/>
      <c r="C3" s="68"/>
      <c r="D3" s="68"/>
      <c r="E3" s="68"/>
    </row>
    <row r="4" spans="1:6" ht="34.5" customHeight="1">
      <c r="A4" s="3" t="s">
        <v>0</v>
      </c>
      <c r="B4" s="3" t="s">
        <v>1</v>
      </c>
      <c r="C4" s="3" t="s">
        <v>3</v>
      </c>
      <c r="D4" s="3" t="s">
        <v>24</v>
      </c>
      <c r="E4" s="3" t="s">
        <v>4</v>
      </c>
    </row>
    <row r="5" spans="1:6" ht="49.5" customHeight="1">
      <c r="A5" s="3">
        <v>1</v>
      </c>
      <c r="B5" s="10" t="s">
        <v>38</v>
      </c>
      <c r="C5" s="17">
        <v>221.7</v>
      </c>
      <c r="D5" s="5"/>
      <c r="E5" s="9">
        <f>D5*C5</f>
        <v>0</v>
      </c>
    </row>
    <row r="6" spans="1:6" ht="42.75" customHeight="1">
      <c r="A6" s="3">
        <v>2</v>
      </c>
      <c r="B6" s="10" t="s">
        <v>46</v>
      </c>
      <c r="C6" s="17">
        <v>39.700000000000003</v>
      </c>
      <c r="D6" s="5"/>
      <c r="E6" s="9">
        <f t="shared" ref="E6:E12" si="0">D6*C6</f>
        <v>0</v>
      </c>
      <c r="F6" s="14"/>
    </row>
    <row r="7" spans="1:6" ht="34.5" customHeight="1">
      <c r="A7" s="3">
        <v>3</v>
      </c>
      <c r="B7" s="10" t="s">
        <v>47</v>
      </c>
      <c r="C7" s="18">
        <v>13</v>
      </c>
      <c r="D7" s="5"/>
      <c r="E7" s="9">
        <f t="shared" si="0"/>
        <v>0</v>
      </c>
    </row>
    <row r="8" spans="1:6" ht="34.5" customHeight="1">
      <c r="A8" s="3">
        <v>4</v>
      </c>
      <c r="B8" s="10" t="s">
        <v>37</v>
      </c>
      <c r="C8" s="18">
        <v>2</v>
      </c>
      <c r="D8" s="5"/>
      <c r="E8" s="9">
        <f t="shared" si="0"/>
        <v>0</v>
      </c>
    </row>
    <row r="9" spans="1:6" ht="34.5" customHeight="1">
      <c r="A9" s="3">
        <v>5</v>
      </c>
      <c r="B9" s="10" t="s">
        <v>36</v>
      </c>
      <c r="C9" s="11">
        <v>88.68</v>
      </c>
      <c r="D9" s="15"/>
      <c r="E9" s="9">
        <f t="shared" si="0"/>
        <v>0</v>
      </c>
    </row>
    <row r="10" spans="1:6" ht="34.5" customHeight="1">
      <c r="A10" s="3">
        <v>6</v>
      </c>
      <c r="B10" s="10" t="s">
        <v>17</v>
      </c>
      <c r="C10" s="17">
        <v>1</v>
      </c>
      <c r="D10" s="5"/>
      <c r="E10" s="9">
        <f t="shared" si="0"/>
        <v>0</v>
      </c>
    </row>
    <row r="11" spans="1:6" ht="34.5" customHeight="1">
      <c r="A11" s="3">
        <v>7</v>
      </c>
      <c r="B11" s="10" t="s">
        <v>14</v>
      </c>
      <c r="C11" s="17">
        <v>1</v>
      </c>
      <c r="D11" s="5"/>
      <c r="E11" s="9">
        <f t="shared" si="0"/>
        <v>0</v>
      </c>
    </row>
    <row r="12" spans="1:6" ht="34.5" customHeight="1">
      <c r="A12" s="3">
        <v>8</v>
      </c>
      <c r="B12" s="10" t="s">
        <v>5</v>
      </c>
      <c r="C12" s="17">
        <v>1</v>
      </c>
      <c r="D12" s="5"/>
      <c r="E12" s="9">
        <f t="shared" si="0"/>
        <v>0</v>
      </c>
    </row>
    <row r="13" spans="1:6" ht="34.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34.5" customHeight="1">
      <c r="A14" s="64" t="s">
        <v>7</v>
      </c>
      <c r="B14" s="65"/>
      <c r="C14" s="65"/>
      <c r="D14" s="66"/>
      <c r="E14" s="9">
        <f>0.23*E13</f>
        <v>0</v>
      </c>
      <c r="F14" s="14"/>
    </row>
    <row r="15" spans="1:6" ht="34.5" customHeight="1">
      <c r="A15" s="64" t="s">
        <v>8</v>
      </c>
      <c r="B15" s="65"/>
      <c r="C15" s="65"/>
      <c r="D15" s="66"/>
      <c r="E15" s="9">
        <f>SUM(E13:E14)</f>
        <v>0</v>
      </c>
    </row>
    <row r="18" spans="2:2" ht="30">
      <c r="B18" s="16" t="s">
        <v>123</v>
      </c>
    </row>
  </sheetData>
  <sheetProtection algorithmName="SHA-512" hashValue="hZa936PzlPyBv4220VmCu7C3anWu0iep/PhLlHxrq3CP/z2IBJHBx3Q8NbN+UWZR8Q3VRbwEnXLQbWUhnav7MA==" saltValue="ZlQt2FTkrri5C1TXswXIsA==" spinCount="100000" sheet="1" objects="1" scenarios="1"/>
  <mergeCells count="6">
    <mergeCell ref="A15:D15"/>
    <mergeCell ref="A1:E1"/>
    <mergeCell ref="A3:E3"/>
    <mergeCell ref="A2:E2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D5CF-C8AE-4036-8D58-709C818BCFA8}">
  <sheetPr>
    <tabColor theme="8" tint="0.59999389629810485"/>
    <pageSetUpPr fitToPage="1"/>
  </sheetPr>
  <dimension ref="A1:F19"/>
  <sheetViews>
    <sheetView workbookViewId="0">
      <selection activeCell="E9" sqref="E9"/>
    </sheetView>
  </sheetViews>
  <sheetFormatPr defaultRowHeight="15"/>
  <cols>
    <col min="1" max="1" width="5.25" style="2" customWidth="1"/>
    <col min="2" max="2" width="51.125" style="2" customWidth="1"/>
    <col min="3" max="5" width="13" style="2" customWidth="1"/>
    <col min="6" max="6" width="17" style="2" customWidth="1"/>
    <col min="7" max="16384" width="9" style="2"/>
  </cols>
  <sheetData>
    <row r="1" spans="1:6" ht="42.75" customHeight="1">
      <c r="A1" s="67" t="s">
        <v>29</v>
      </c>
      <c r="B1" s="67"/>
      <c r="C1" s="67"/>
      <c r="D1" s="67"/>
      <c r="E1" s="67"/>
    </row>
    <row r="2" spans="1:6" ht="42.75" customHeight="1">
      <c r="A2" s="67" t="s">
        <v>78</v>
      </c>
      <c r="B2" s="67"/>
      <c r="C2" s="67"/>
      <c r="D2" s="67"/>
      <c r="E2" s="67"/>
    </row>
    <row r="3" spans="1:6" ht="42.75" customHeight="1">
      <c r="A3" s="67" t="s">
        <v>28</v>
      </c>
      <c r="B3" s="67"/>
      <c r="C3" s="67"/>
      <c r="D3" s="67"/>
      <c r="E3" s="67"/>
    </row>
    <row r="4" spans="1:6" ht="48.7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2.75" customHeight="1">
      <c r="A5" s="19">
        <v>1</v>
      </c>
      <c r="B5" s="10" t="s">
        <v>38</v>
      </c>
      <c r="C5" s="17">
        <v>82.3</v>
      </c>
      <c r="D5" s="7"/>
      <c r="E5" s="9">
        <f>C5*D5</f>
        <v>0</v>
      </c>
    </row>
    <row r="6" spans="1:6" ht="42.75" customHeight="1">
      <c r="A6" s="19">
        <v>2</v>
      </c>
      <c r="B6" s="10" t="s">
        <v>44</v>
      </c>
      <c r="C6" s="17">
        <v>1.8</v>
      </c>
      <c r="D6" s="7"/>
      <c r="E6" s="9">
        <f t="shared" ref="E6:E12" si="0">C6*D6</f>
        <v>0</v>
      </c>
    </row>
    <row r="7" spans="1:6" ht="42.75" customHeight="1">
      <c r="A7" s="19">
        <v>3</v>
      </c>
      <c r="B7" s="10" t="s">
        <v>46</v>
      </c>
      <c r="C7" s="17">
        <v>5.8</v>
      </c>
      <c r="D7" s="7"/>
      <c r="E7" s="9">
        <f t="shared" si="0"/>
        <v>0</v>
      </c>
      <c r="F7" s="14"/>
    </row>
    <row r="8" spans="1:6" ht="42.75" customHeight="1">
      <c r="A8" s="19">
        <v>4</v>
      </c>
      <c r="B8" s="10" t="s">
        <v>47</v>
      </c>
      <c r="C8" s="18">
        <v>3</v>
      </c>
      <c r="D8" s="7"/>
      <c r="E8" s="9">
        <f t="shared" si="0"/>
        <v>0</v>
      </c>
    </row>
    <row r="9" spans="1:6" ht="42.75" customHeight="1">
      <c r="A9" s="19">
        <v>5</v>
      </c>
      <c r="B9" s="10" t="s">
        <v>37</v>
      </c>
      <c r="C9" s="18">
        <v>1</v>
      </c>
      <c r="D9" s="7"/>
      <c r="E9" s="9">
        <f t="shared" si="0"/>
        <v>0</v>
      </c>
    </row>
    <row r="10" spans="1:6" ht="42.7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2.7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2.7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2.7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2.75" customHeight="1">
      <c r="A14" s="64" t="s">
        <v>7</v>
      </c>
      <c r="B14" s="65"/>
      <c r="C14" s="65"/>
      <c r="D14" s="66"/>
      <c r="E14" s="9">
        <f>0.23*E13</f>
        <v>0</v>
      </c>
      <c r="F14" s="14"/>
    </row>
    <row r="15" spans="1:6" ht="42.75" customHeight="1">
      <c r="A15" s="64" t="s">
        <v>8</v>
      </c>
      <c r="B15" s="65"/>
      <c r="C15" s="65"/>
      <c r="D15" s="66"/>
      <c r="E15" s="9">
        <f>SUM(E13:E14)</f>
        <v>0</v>
      </c>
    </row>
    <row r="16" spans="1:6" ht="42.75" customHeight="1"/>
    <row r="19" spans="2:2">
      <c r="B19" s="2" t="s">
        <v>123</v>
      </c>
    </row>
  </sheetData>
  <sheetProtection algorithmName="SHA-512" hashValue="mNXs8y+3o38X22VDWDeTKD5csuRCmzTQDGHmot07+OSSYCbUomrb7NIPRPA1DxUozsk8Aus5nBqd7nua89Q09Q==" saltValue="3QQvEWVN2g+YRE1mJWyb8Q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7896-6804-4791-97D5-BA7275F504A9}">
  <sheetPr>
    <pageSetUpPr fitToPage="1"/>
  </sheetPr>
  <dimension ref="A1:E15"/>
  <sheetViews>
    <sheetView workbookViewId="0">
      <selection activeCell="E11" sqref="E11"/>
    </sheetView>
  </sheetViews>
  <sheetFormatPr defaultRowHeight="15"/>
  <cols>
    <col min="1" max="1" width="4.125" style="2" bestFit="1" customWidth="1"/>
    <col min="2" max="2" width="55.375" style="2" customWidth="1"/>
    <col min="3" max="5" width="16.25" style="2" customWidth="1"/>
    <col min="6" max="16384" width="9" style="2"/>
  </cols>
  <sheetData>
    <row r="1" spans="1:5" ht="41.25" customHeight="1">
      <c r="A1" s="67" t="s">
        <v>29</v>
      </c>
      <c r="B1" s="67"/>
      <c r="C1" s="67"/>
      <c r="D1" s="67"/>
      <c r="E1" s="67"/>
    </row>
    <row r="2" spans="1:5" ht="41.25" customHeight="1">
      <c r="A2" s="67" t="s">
        <v>79</v>
      </c>
      <c r="B2" s="67"/>
      <c r="C2" s="67"/>
      <c r="D2" s="67"/>
      <c r="E2" s="67"/>
    </row>
    <row r="3" spans="1:5" ht="41.25" customHeight="1">
      <c r="A3" s="67" t="s">
        <v>27</v>
      </c>
      <c r="B3" s="67"/>
      <c r="C3" s="67"/>
      <c r="D3" s="67"/>
      <c r="E3" s="67"/>
    </row>
    <row r="4" spans="1:5" ht="41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1.25" customHeight="1">
      <c r="A5" s="19">
        <v>1</v>
      </c>
      <c r="B5" s="10" t="s">
        <v>42</v>
      </c>
      <c r="C5" s="13">
        <v>83.8</v>
      </c>
      <c r="D5" s="7"/>
      <c r="E5" s="9">
        <f>C5*D5</f>
        <v>0</v>
      </c>
    </row>
    <row r="6" spans="1:5" ht="41.25" customHeight="1">
      <c r="A6" s="19">
        <v>2</v>
      </c>
      <c r="B6" s="10" t="s">
        <v>48</v>
      </c>
      <c r="C6" s="13">
        <v>7</v>
      </c>
      <c r="D6" s="7"/>
      <c r="E6" s="9">
        <f t="shared" ref="E6:E11" si="0">C6*D6</f>
        <v>0</v>
      </c>
    </row>
    <row r="7" spans="1:5" ht="41.25" customHeight="1">
      <c r="A7" s="19">
        <v>3</v>
      </c>
      <c r="B7" s="10" t="s">
        <v>49</v>
      </c>
      <c r="C7" s="13">
        <v>1</v>
      </c>
      <c r="D7" s="7"/>
      <c r="E7" s="9">
        <f t="shared" si="0"/>
        <v>0</v>
      </c>
    </row>
    <row r="8" spans="1:5" ht="41.25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5" ht="41.2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1.2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1.2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1.25" customHeight="1">
      <c r="A12" s="19">
        <v>8</v>
      </c>
      <c r="B12" s="10" t="s">
        <v>19</v>
      </c>
      <c r="C12" s="13">
        <v>234.64</v>
      </c>
      <c r="D12" s="7"/>
      <c r="E12" s="9">
        <f>C12*D12</f>
        <v>0</v>
      </c>
    </row>
    <row r="13" spans="1:5" ht="41.25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1.25" customHeight="1">
      <c r="A14" s="64" t="s">
        <v>7</v>
      </c>
      <c r="B14" s="65"/>
      <c r="C14" s="65"/>
      <c r="D14" s="66"/>
      <c r="E14" s="9">
        <f>0.23*E13</f>
        <v>0</v>
      </c>
    </row>
    <row r="15" spans="1:5" ht="41.25" customHeight="1">
      <c r="A15" s="64" t="s">
        <v>8</v>
      </c>
      <c r="B15" s="65"/>
      <c r="C15" s="65"/>
      <c r="D15" s="66"/>
      <c r="E15" s="9">
        <f>SUM(E13:E14)</f>
        <v>0</v>
      </c>
    </row>
  </sheetData>
  <sheetProtection algorithmName="SHA-512" hashValue="lM41LZaV8uSb8cdnpwouuGXzmboU49ZRvkq2VfIm/tU7GzqIpjS/CHa8wWKZJ5+Gp8UsOqFXlufrAehuXnSRfg==" saltValue="wIKFN7azjQvz+Jsf6qBVBA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F4F7-0127-45A1-B7A4-47D145343AF7}">
  <sheetPr>
    <tabColor theme="8" tint="0.59999389629810485"/>
    <pageSetUpPr fitToPage="1"/>
  </sheetPr>
  <dimension ref="A1:F18"/>
  <sheetViews>
    <sheetView workbookViewId="0">
      <selection activeCell="E9" sqref="E9"/>
    </sheetView>
  </sheetViews>
  <sheetFormatPr defaultRowHeight="15"/>
  <cols>
    <col min="1" max="1" width="4.25" style="2" customWidth="1"/>
    <col min="2" max="2" width="46.5" style="2" customWidth="1"/>
    <col min="3" max="5" width="12.875" style="2" customWidth="1"/>
    <col min="6" max="6" width="17" style="2" customWidth="1"/>
    <col min="7" max="16384" width="9" style="2"/>
  </cols>
  <sheetData>
    <row r="1" spans="1:6" ht="44.25" customHeight="1">
      <c r="A1" s="67" t="s">
        <v>29</v>
      </c>
      <c r="B1" s="67"/>
      <c r="C1" s="67"/>
      <c r="D1" s="67"/>
      <c r="E1" s="67"/>
    </row>
    <row r="2" spans="1:6" ht="44.25" customHeight="1">
      <c r="A2" s="67" t="s">
        <v>80</v>
      </c>
      <c r="B2" s="67"/>
      <c r="C2" s="67"/>
      <c r="D2" s="67"/>
      <c r="E2" s="67"/>
    </row>
    <row r="3" spans="1:6" ht="44.25" customHeight="1">
      <c r="A3" s="67" t="s">
        <v>28</v>
      </c>
      <c r="B3" s="67"/>
      <c r="C3" s="67"/>
      <c r="D3" s="67"/>
      <c r="E3" s="67"/>
    </row>
    <row r="4" spans="1:6" ht="44.2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4.25" customHeight="1">
      <c r="A5" s="19">
        <v>1</v>
      </c>
      <c r="B5" s="10" t="s">
        <v>38</v>
      </c>
      <c r="C5" s="17">
        <v>82.5</v>
      </c>
      <c r="D5" s="7"/>
      <c r="E5" s="9">
        <f>D5*C5</f>
        <v>0</v>
      </c>
    </row>
    <row r="6" spans="1:6" ht="44.25" customHeight="1">
      <c r="A6" s="19">
        <v>2</v>
      </c>
      <c r="B6" s="10" t="s">
        <v>44</v>
      </c>
      <c r="C6" s="17">
        <v>1.3</v>
      </c>
      <c r="D6" s="7"/>
      <c r="E6" s="9">
        <f t="shared" ref="E6:E12" si="0">D6*C6</f>
        <v>0</v>
      </c>
    </row>
    <row r="7" spans="1:6" ht="44.25" customHeight="1">
      <c r="A7" s="19">
        <v>3</v>
      </c>
      <c r="B7" s="10" t="s">
        <v>46</v>
      </c>
      <c r="C7" s="17">
        <v>7.8</v>
      </c>
      <c r="D7" s="7"/>
      <c r="E7" s="9">
        <f t="shared" si="0"/>
        <v>0</v>
      </c>
      <c r="F7" s="14"/>
    </row>
    <row r="8" spans="1:6" ht="44.25" customHeight="1">
      <c r="A8" s="19">
        <v>4</v>
      </c>
      <c r="B8" s="10" t="s">
        <v>47</v>
      </c>
      <c r="C8" s="18">
        <v>3</v>
      </c>
      <c r="D8" s="7"/>
      <c r="E8" s="9">
        <f t="shared" si="0"/>
        <v>0</v>
      </c>
    </row>
    <row r="9" spans="1:6" ht="44.25" customHeight="1">
      <c r="A9" s="19">
        <v>5</v>
      </c>
      <c r="B9" s="10" t="s">
        <v>37</v>
      </c>
      <c r="C9" s="18">
        <v>1</v>
      </c>
      <c r="D9" s="7"/>
      <c r="E9" s="9">
        <f t="shared" si="0"/>
        <v>0</v>
      </c>
    </row>
    <row r="10" spans="1:6" ht="44.2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4.2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4.2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4.2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4.25" customHeight="1">
      <c r="A14" s="64" t="s">
        <v>7</v>
      </c>
      <c r="B14" s="65"/>
      <c r="C14" s="65"/>
      <c r="D14" s="66"/>
      <c r="E14" s="9">
        <f>0.23*E13</f>
        <v>0</v>
      </c>
      <c r="F14" s="14"/>
    </row>
    <row r="15" spans="1:6" ht="44.25" customHeight="1">
      <c r="A15" s="64" t="s">
        <v>8</v>
      </c>
      <c r="B15" s="65"/>
      <c r="C15" s="65"/>
      <c r="D15" s="66"/>
      <c r="E15" s="9">
        <f>SUM(E13:E14)</f>
        <v>0</v>
      </c>
    </row>
    <row r="16" spans="1:6" ht="44.25" customHeight="1">
      <c r="D16" s="22"/>
      <c r="E16" s="22"/>
    </row>
    <row r="18" spans="2:2" ht="30">
      <c r="B18" s="2" t="s">
        <v>123</v>
      </c>
    </row>
  </sheetData>
  <sheetProtection algorithmName="SHA-512" hashValue="Vr0RPHzTCfR/7g+UhN/Qpr6tfl6XryY4fBni4lp8IcOwkVlXvwOT+Kr8GRxRwYGla+BQRCXCr5A6U+k8Pl3ydQ==" saltValue="1sk5McBSb2w1je4twDh8Xw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E293-256D-46B2-8B9C-1EDCAD087F0A}">
  <sheetPr>
    <pageSetUpPr fitToPage="1"/>
  </sheetPr>
  <dimension ref="A1:E18"/>
  <sheetViews>
    <sheetView workbookViewId="0">
      <selection activeCell="E10" sqref="E10"/>
    </sheetView>
  </sheetViews>
  <sheetFormatPr defaultRowHeight="15"/>
  <cols>
    <col min="1" max="1" width="4" style="2" customWidth="1"/>
    <col min="2" max="2" width="55.375" style="2" customWidth="1"/>
    <col min="3" max="5" width="16.375" style="2" customWidth="1"/>
    <col min="6" max="16384" width="9" style="2"/>
  </cols>
  <sheetData>
    <row r="1" spans="1:5" ht="42.75" customHeight="1">
      <c r="A1" s="67" t="s">
        <v>29</v>
      </c>
      <c r="B1" s="67"/>
      <c r="C1" s="67"/>
      <c r="D1" s="67"/>
      <c r="E1" s="67"/>
    </row>
    <row r="2" spans="1:5" ht="42.75" customHeight="1">
      <c r="A2" s="67" t="s">
        <v>81</v>
      </c>
      <c r="B2" s="67"/>
      <c r="C2" s="67"/>
      <c r="D2" s="67"/>
      <c r="E2" s="67"/>
    </row>
    <row r="3" spans="1:5" ht="42.75" customHeight="1">
      <c r="A3" s="67" t="s">
        <v>27</v>
      </c>
      <c r="B3" s="67"/>
      <c r="C3" s="67"/>
      <c r="D3" s="67"/>
      <c r="E3" s="67"/>
    </row>
    <row r="4" spans="1:5" ht="42.7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2.75" customHeight="1">
      <c r="A5" s="19">
        <v>1</v>
      </c>
      <c r="B5" s="10" t="s">
        <v>42</v>
      </c>
      <c r="C5" s="13">
        <v>84.4</v>
      </c>
      <c r="D5" s="7"/>
      <c r="E5" s="9">
        <f>D5*C5</f>
        <v>0</v>
      </c>
    </row>
    <row r="6" spans="1:5" ht="42.75" customHeight="1">
      <c r="A6" s="19">
        <v>2</v>
      </c>
      <c r="B6" s="10" t="s">
        <v>48</v>
      </c>
      <c r="C6" s="13">
        <v>5.5</v>
      </c>
      <c r="D6" s="7"/>
      <c r="E6" s="9">
        <f t="shared" ref="E6:E11" si="0">D6*C6</f>
        <v>0</v>
      </c>
    </row>
    <row r="7" spans="1:5" ht="42.75" customHeight="1">
      <c r="A7" s="19">
        <v>3</v>
      </c>
      <c r="B7" s="10" t="s">
        <v>49</v>
      </c>
      <c r="C7" s="13">
        <v>1</v>
      </c>
      <c r="D7" s="7"/>
      <c r="E7" s="9">
        <f t="shared" si="0"/>
        <v>0</v>
      </c>
    </row>
    <row r="8" spans="1:5" ht="42.75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5" ht="42.7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2.7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2.7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2.75" customHeight="1">
      <c r="A12" s="19">
        <v>8</v>
      </c>
      <c r="B12" s="10" t="s">
        <v>20</v>
      </c>
      <c r="C12" s="13">
        <v>253.20000000000002</v>
      </c>
      <c r="D12" s="7"/>
      <c r="E12" s="9">
        <f>D12*C12</f>
        <v>0</v>
      </c>
    </row>
    <row r="13" spans="1:5" ht="42.75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2.75" customHeight="1">
      <c r="A14" s="64" t="s">
        <v>7</v>
      </c>
      <c r="B14" s="65"/>
      <c r="C14" s="65"/>
      <c r="D14" s="66"/>
      <c r="E14" s="9">
        <f>E13*0.23</f>
        <v>0</v>
      </c>
    </row>
    <row r="15" spans="1:5" ht="42.75" customHeight="1">
      <c r="A15" s="64" t="s">
        <v>8</v>
      </c>
      <c r="B15" s="65"/>
      <c r="C15" s="65"/>
      <c r="D15" s="66"/>
      <c r="E15" s="9">
        <f>SUM(E13:E14)</f>
        <v>0</v>
      </c>
    </row>
    <row r="16" spans="1:5">
      <c r="D16" s="22"/>
      <c r="E16" s="22"/>
    </row>
    <row r="17" spans="4:5">
      <c r="D17" s="22"/>
      <c r="E17" s="22"/>
    </row>
    <row r="18" spans="4:5">
      <c r="D18" s="22"/>
      <c r="E18" s="22"/>
    </row>
  </sheetData>
  <sheetProtection algorithmName="SHA-512" hashValue="BoOC+MZu/wUZw2M0ncSUblgQgrKSdZ5hOyZvYyPaL+4Sv2m593xg41CrbLRk9vuZFdERJKbtQAkXZfZ/yS3qGA==" saltValue="TGO0ZZo8Kw4fe15Ur6ha6g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C929-0C89-4176-BDE4-C7E373D8666F}">
  <sheetPr>
    <tabColor theme="8" tint="0.59999389629810485"/>
    <pageSetUpPr fitToPage="1"/>
  </sheetPr>
  <dimension ref="A1:F18"/>
  <sheetViews>
    <sheetView workbookViewId="0">
      <selection activeCell="E10" sqref="E10"/>
    </sheetView>
  </sheetViews>
  <sheetFormatPr defaultRowHeight="15"/>
  <cols>
    <col min="1" max="1" width="4.625" style="2" customWidth="1"/>
    <col min="2" max="2" width="47.625" style="2" customWidth="1"/>
    <col min="3" max="5" width="13.375" style="2" customWidth="1"/>
    <col min="6" max="6" width="17" style="2" customWidth="1"/>
    <col min="7" max="16384" width="9" style="2"/>
  </cols>
  <sheetData>
    <row r="1" spans="1:6" ht="42.75" customHeight="1">
      <c r="A1" s="67" t="s">
        <v>29</v>
      </c>
      <c r="B1" s="67"/>
      <c r="C1" s="67"/>
      <c r="D1" s="67"/>
      <c r="E1" s="67"/>
    </row>
    <row r="2" spans="1:6" ht="42.75" customHeight="1">
      <c r="A2" s="67" t="s">
        <v>82</v>
      </c>
      <c r="B2" s="67"/>
      <c r="C2" s="67"/>
      <c r="D2" s="67"/>
      <c r="E2" s="67"/>
    </row>
    <row r="3" spans="1:6" ht="42.75" customHeight="1">
      <c r="A3" s="67" t="s">
        <v>28</v>
      </c>
      <c r="B3" s="67"/>
      <c r="C3" s="67"/>
      <c r="D3" s="67"/>
      <c r="E3" s="67"/>
    </row>
    <row r="4" spans="1:6" ht="42.7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2.75" customHeight="1">
      <c r="A5" s="19">
        <v>1</v>
      </c>
      <c r="B5" s="10" t="s">
        <v>38</v>
      </c>
      <c r="C5" s="17">
        <v>71</v>
      </c>
      <c r="D5" s="7"/>
      <c r="E5" s="9">
        <f>D5*C5</f>
        <v>0</v>
      </c>
    </row>
    <row r="6" spans="1:6" ht="42.75" customHeight="1">
      <c r="A6" s="19">
        <v>2</v>
      </c>
      <c r="B6" s="10" t="s">
        <v>44</v>
      </c>
      <c r="C6" s="17">
        <v>1.3</v>
      </c>
      <c r="D6" s="7"/>
      <c r="E6" s="9">
        <f t="shared" ref="E6:E13" si="0">D6*C6</f>
        <v>0</v>
      </c>
    </row>
    <row r="7" spans="1:6" ht="42.75" customHeight="1">
      <c r="A7" s="19">
        <v>3</v>
      </c>
      <c r="B7" s="10" t="s">
        <v>46</v>
      </c>
      <c r="C7" s="17">
        <v>9.3000000000000007</v>
      </c>
      <c r="D7" s="7"/>
      <c r="E7" s="9">
        <f t="shared" si="0"/>
        <v>0</v>
      </c>
      <c r="F7" s="14"/>
    </row>
    <row r="8" spans="1:6" ht="42.75" customHeight="1">
      <c r="A8" s="19">
        <v>4</v>
      </c>
      <c r="B8" s="10" t="s">
        <v>47</v>
      </c>
      <c r="C8" s="18">
        <v>2</v>
      </c>
      <c r="D8" s="7"/>
      <c r="E8" s="9">
        <f t="shared" si="0"/>
        <v>0</v>
      </c>
    </row>
    <row r="9" spans="1:6" ht="42.75" customHeight="1">
      <c r="A9" s="19">
        <v>5</v>
      </c>
      <c r="B9" s="10" t="s">
        <v>37</v>
      </c>
      <c r="C9" s="18">
        <v>1</v>
      </c>
      <c r="D9" s="7"/>
      <c r="E9" s="9">
        <f t="shared" si="0"/>
        <v>0</v>
      </c>
    </row>
    <row r="10" spans="1:6" ht="42.7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2.7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2.75" customHeight="1">
      <c r="A12" s="19">
        <v>8</v>
      </c>
      <c r="B12" s="10" t="s">
        <v>12</v>
      </c>
      <c r="C12" s="17">
        <v>1</v>
      </c>
      <c r="D12" s="7"/>
      <c r="E12" s="9">
        <f t="shared" si="0"/>
        <v>0</v>
      </c>
      <c r="F12" s="55"/>
    </row>
    <row r="13" spans="1:6" ht="42.75" customHeight="1">
      <c r="A13" s="19">
        <v>9</v>
      </c>
      <c r="B13" s="10" t="s">
        <v>5</v>
      </c>
      <c r="C13" s="17">
        <v>1</v>
      </c>
      <c r="D13" s="7"/>
      <c r="E13" s="9">
        <f t="shared" si="0"/>
        <v>0</v>
      </c>
    </row>
    <row r="14" spans="1:6" ht="42.75" customHeight="1">
      <c r="A14" s="64" t="s">
        <v>6</v>
      </c>
      <c r="B14" s="65"/>
      <c r="C14" s="65"/>
      <c r="D14" s="66"/>
      <c r="E14" s="9">
        <f>SUM(E5:E13)</f>
        <v>0</v>
      </c>
    </row>
    <row r="15" spans="1:6" ht="42.75" customHeight="1">
      <c r="A15" s="64" t="s">
        <v>7</v>
      </c>
      <c r="B15" s="65"/>
      <c r="C15" s="65"/>
      <c r="D15" s="66"/>
      <c r="E15" s="9">
        <f>E14*0.23</f>
        <v>0</v>
      </c>
      <c r="F15" s="14"/>
    </row>
    <row r="16" spans="1:6" ht="42.75" customHeight="1">
      <c r="A16" s="64" t="s">
        <v>8</v>
      </c>
      <c r="B16" s="65"/>
      <c r="C16" s="65"/>
      <c r="D16" s="66"/>
      <c r="E16" s="9">
        <f>SUM(E14:E15)</f>
        <v>0</v>
      </c>
    </row>
    <row r="17" spans="2:5" ht="42.75" customHeight="1">
      <c r="D17" s="22"/>
      <c r="E17" s="22"/>
    </row>
    <row r="18" spans="2:5" ht="30">
      <c r="B18" s="2" t="s">
        <v>123</v>
      </c>
      <c r="D18" s="22"/>
      <c r="E18" s="22"/>
    </row>
  </sheetData>
  <sheetProtection algorithmName="SHA-512" hashValue="F9QKvNp9Hh7DvJTHmUcOk3SFAwq+ZsmLp2iEnqBSzdZIMFb7UzxZi4D5WOOZCxy6vs4qkG6U8j3+a4zR7GTGCQ==" saltValue="zdZdS8jUFEz02P9jxhoayg==" spinCount="100000" sheet="1" objects="1" scenarios="1"/>
  <mergeCells count="6">
    <mergeCell ref="A16:D16"/>
    <mergeCell ref="A1:E1"/>
    <mergeCell ref="A2:E2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32C1-12DA-4CB1-9F69-6A288C8E7D72}">
  <sheetPr>
    <pageSetUpPr fitToPage="1"/>
  </sheetPr>
  <dimension ref="A1:F17"/>
  <sheetViews>
    <sheetView workbookViewId="0">
      <selection activeCell="E10" sqref="E10"/>
    </sheetView>
  </sheetViews>
  <sheetFormatPr defaultRowHeight="15"/>
  <cols>
    <col min="1" max="1" width="4.125" style="2" bestFit="1" customWidth="1"/>
    <col min="2" max="2" width="53.75" style="2" customWidth="1"/>
    <col min="3" max="5" width="16.625" style="2" customWidth="1"/>
    <col min="6" max="16384" width="9" style="2"/>
  </cols>
  <sheetData>
    <row r="1" spans="1:6" ht="44.25" customHeight="1">
      <c r="A1" s="67" t="s">
        <v>29</v>
      </c>
      <c r="B1" s="67"/>
      <c r="C1" s="67"/>
      <c r="D1" s="67"/>
      <c r="E1" s="67"/>
    </row>
    <row r="2" spans="1:6" ht="44.25" customHeight="1">
      <c r="A2" s="67" t="s">
        <v>83</v>
      </c>
      <c r="B2" s="67"/>
      <c r="C2" s="67"/>
      <c r="D2" s="67"/>
      <c r="E2" s="67"/>
    </row>
    <row r="3" spans="1:6" ht="44.25" customHeight="1">
      <c r="A3" s="67" t="s">
        <v>27</v>
      </c>
      <c r="B3" s="67"/>
      <c r="C3" s="67"/>
      <c r="D3" s="67"/>
      <c r="E3" s="67"/>
    </row>
    <row r="4" spans="1:6" ht="44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6" ht="44.25" customHeight="1">
      <c r="A5" s="19">
        <v>1</v>
      </c>
      <c r="B5" s="10" t="s">
        <v>42</v>
      </c>
      <c r="C5" s="13">
        <v>72</v>
      </c>
      <c r="D5" s="7"/>
      <c r="E5" s="9">
        <f>D5*C5</f>
        <v>0</v>
      </c>
    </row>
    <row r="6" spans="1:6" ht="44.25" customHeight="1">
      <c r="A6" s="19">
        <v>2</v>
      </c>
      <c r="B6" s="10" t="s">
        <v>48</v>
      </c>
      <c r="C6" s="13">
        <v>19</v>
      </c>
      <c r="D6" s="7"/>
      <c r="E6" s="9">
        <f t="shared" ref="E6:E12" si="0">D6*C6</f>
        <v>0</v>
      </c>
    </row>
    <row r="7" spans="1:6" ht="44.25" customHeight="1">
      <c r="A7" s="19">
        <v>3</v>
      </c>
      <c r="B7" s="10" t="s">
        <v>49</v>
      </c>
      <c r="C7" s="13">
        <v>3</v>
      </c>
      <c r="D7" s="7"/>
      <c r="E7" s="9">
        <f t="shared" si="0"/>
        <v>0</v>
      </c>
    </row>
    <row r="8" spans="1:6" ht="44.25" customHeight="1">
      <c r="A8" s="19">
        <v>4</v>
      </c>
      <c r="B8" s="10" t="s">
        <v>35</v>
      </c>
      <c r="C8" s="13">
        <v>2</v>
      </c>
      <c r="D8" s="7"/>
      <c r="E8" s="9">
        <f t="shared" si="0"/>
        <v>0</v>
      </c>
    </row>
    <row r="9" spans="1:6" ht="44.2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6" ht="44.25" customHeight="1">
      <c r="A10" s="19">
        <v>6</v>
      </c>
      <c r="B10" s="10" t="s">
        <v>12</v>
      </c>
      <c r="C10" s="13">
        <v>1</v>
      </c>
      <c r="D10" s="7"/>
      <c r="E10" s="9">
        <f t="shared" si="0"/>
        <v>0</v>
      </c>
      <c r="F10" s="55"/>
    </row>
    <row r="11" spans="1:6" ht="44.2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6" ht="44.2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6" ht="44.25" customHeight="1">
      <c r="A13" s="19">
        <v>9</v>
      </c>
      <c r="B13" s="10" t="s">
        <v>34</v>
      </c>
      <c r="C13" s="13">
        <v>216</v>
      </c>
      <c r="D13" s="7"/>
      <c r="E13" s="9">
        <f>D13*C13</f>
        <v>0</v>
      </c>
    </row>
    <row r="14" spans="1:6" ht="44.25" customHeight="1">
      <c r="A14" s="64" t="s">
        <v>6</v>
      </c>
      <c r="B14" s="65"/>
      <c r="C14" s="65"/>
      <c r="D14" s="66"/>
      <c r="E14" s="9">
        <f>SUM(E5:E13)</f>
        <v>0</v>
      </c>
    </row>
    <row r="15" spans="1:6" ht="44.25" customHeight="1">
      <c r="A15" s="64" t="s">
        <v>7</v>
      </c>
      <c r="B15" s="65"/>
      <c r="C15" s="65"/>
      <c r="D15" s="66"/>
      <c r="E15" s="9">
        <f>E14*0.23</f>
        <v>0</v>
      </c>
    </row>
    <row r="16" spans="1:6" ht="44.25" customHeight="1">
      <c r="A16" s="64" t="s">
        <v>8</v>
      </c>
      <c r="B16" s="65"/>
      <c r="C16" s="65"/>
      <c r="D16" s="66"/>
      <c r="E16" s="9">
        <f>SUM(E14:E15)</f>
        <v>0</v>
      </c>
    </row>
    <row r="17" spans="4:5">
      <c r="D17" s="22"/>
      <c r="E17" s="22"/>
    </row>
  </sheetData>
  <sheetProtection algorithmName="SHA-512" hashValue="ZMLxoyANfEy4XYTU8DHvE/u97ssqxDX3PvWKnU9Bm0KnciEnVCrZofZ80mxvbmDNCgGH21LO7svjkrRDeApO5Q==" saltValue="23fG7+YFjUMd8DvmLsJwyg==" spinCount="100000" sheet="1" objects="1" scenarios="1"/>
  <mergeCells count="6">
    <mergeCell ref="A16:D16"/>
    <mergeCell ref="A1:E1"/>
    <mergeCell ref="A2:E2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F896-3C49-4564-B42F-BA27B6E0775F}">
  <sheetPr>
    <tabColor theme="8" tint="0.59999389629810485"/>
    <pageSetUpPr fitToPage="1"/>
  </sheetPr>
  <dimension ref="A1:F16"/>
  <sheetViews>
    <sheetView workbookViewId="0">
      <selection activeCell="E10" sqref="E10"/>
    </sheetView>
  </sheetViews>
  <sheetFormatPr defaultRowHeight="15"/>
  <cols>
    <col min="1" max="1" width="4.5" style="2" customWidth="1"/>
    <col min="2" max="2" width="46" style="2" customWidth="1"/>
    <col min="3" max="5" width="12.875" style="2" customWidth="1"/>
    <col min="6" max="6" width="17" style="2" customWidth="1"/>
    <col min="7" max="16384" width="9" style="2"/>
  </cols>
  <sheetData>
    <row r="1" spans="1:6" ht="41.25" customHeight="1">
      <c r="A1" s="67" t="s">
        <v>29</v>
      </c>
      <c r="B1" s="67"/>
      <c r="C1" s="67"/>
      <c r="D1" s="67"/>
      <c r="E1" s="67"/>
    </row>
    <row r="2" spans="1:6" ht="41.25" customHeight="1">
      <c r="A2" s="67" t="s">
        <v>84</v>
      </c>
      <c r="B2" s="67"/>
      <c r="C2" s="67"/>
      <c r="D2" s="67"/>
      <c r="E2" s="67"/>
    </row>
    <row r="3" spans="1:6" ht="41.25" customHeight="1">
      <c r="A3" s="68" t="s">
        <v>28</v>
      </c>
      <c r="B3" s="68"/>
      <c r="C3" s="68"/>
      <c r="D3" s="68"/>
      <c r="E3" s="68"/>
    </row>
    <row r="4" spans="1:6" ht="41.2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1.25" customHeight="1">
      <c r="A5" s="19">
        <v>1</v>
      </c>
      <c r="B5" s="10" t="s">
        <v>38</v>
      </c>
      <c r="C5" s="17">
        <v>134</v>
      </c>
      <c r="D5" s="7"/>
      <c r="E5" s="9">
        <f>D5*C5</f>
        <v>0</v>
      </c>
    </row>
    <row r="6" spans="1:6" ht="41.25" customHeight="1">
      <c r="A6" s="19">
        <v>2</v>
      </c>
      <c r="B6" s="10" t="s">
        <v>46</v>
      </c>
      <c r="C6" s="17">
        <v>16.100000000000001</v>
      </c>
      <c r="D6" s="7"/>
      <c r="E6" s="9">
        <f t="shared" ref="E6:E11" si="0">D6*C6</f>
        <v>0</v>
      </c>
      <c r="F6" s="14"/>
    </row>
    <row r="7" spans="1:6" ht="41.25" customHeight="1">
      <c r="A7" s="19"/>
      <c r="B7" s="31" t="s">
        <v>32</v>
      </c>
      <c r="C7" s="17">
        <v>1</v>
      </c>
      <c r="D7" s="7"/>
      <c r="E7" s="9">
        <f t="shared" si="0"/>
        <v>0</v>
      </c>
      <c r="F7" s="14"/>
    </row>
    <row r="8" spans="1:6" ht="41.25" customHeight="1">
      <c r="A8" s="19">
        <v>3</v>
      </c>
      <c r="B8" s="10" t="s">
        <v>47</v>
      </c>
      <c r="C8" s="18">
        <v>5</v>
      </c>
      <c r="D8" s="7"/>
      <c r="E8" s="9">
        <f t="shared" si="0"/>
        <v>0</v>
      </c>
    </row>
    <row r="9" spans="1:6" ht="41.25" customHeight="1">
      <c r="A9" s="19">
        <v>4</v>
      </c>
      <c r="B9" s="10" t="s">
        <v>17</v>
      </c>
      <c r="C9" s="17">
        <v>1</v>
      </c>
      <c r="D9" s="7"/>
      <c r="E9" s="9">
        <f t="shared" si="0"/>
        <v>0</v>
      </c>
    </row>
    <row r="10" spans="1:6" ht="41.25" customHeight="1">
      <c r="A10" s="19">
        <v>5</v>
      </c>
      <c r="B10" s="10" t="s">
        <v>14</v>
      </c>
      <c r="C10" s="17">
        <v>1</v>
      </c>
      <c r="D10" s="7"/>
      <c r="E10" s="9">
        <f t="shared" si="0"/>
        <v>0</v>
      </c>
    </row>
    <row r="11" spans="1:6" ht="41.25" customHeight="1">
      <c r="A11" s="19">
        <v>6</v>
      </c>
      <c r="B11" s="10" t="s">
        <v>5</v>
      </c>
      <c r="C11" s="17">
        <v>1</v>
      </c>
      <c r="D11" s="7"/>
      <c r="E11" s="9">
        <f t="shared" si="0"/>
        <v>0</v>
      </c>
    </row>
    <row r="12" spans="1:6" ht="41.25" customHeight="1">
      <c r="A12" s="64" t="s">
        <v>6</v>
      </c>
      <c r="B12" s="65"/>
      <c r="C12" s="65"/>
      <c r="D12" s="66"/>
      <c r="E12" s="9">
        <f>SUM(E5:E11)</f>
        <v>0</v>
      </c>
    </row>
    <row r="13" spans="1:6" ht="41.25" customHeight="1">
      <c r="A13" s="64" t="s">
        <v>7</v>
      </c>
      <c r="B13" s="65"/>
      <c r="C13" s="65"/>
      <c r="D13" s="66"/>
      <c r="E13" s="9">
        <f>E12*0.23</f>
        <v>0</v>
      </c>
      <c r="F13" s="14"/>
    </row>
    <row r="14" spans="1:6" ht="41.25" customHeight="1">
      <c r="A14" s="64" t="s">
        <v>8</v>
      </c>
      <c r="B14" s="65"/>
      <c r="C14" s="65"/>
      <c r="D14" s="66"/>
      <c r="E14" s="9">
        <f>SUM(E12:E13)</f>
        <v>0</v>
      </c>
    </row>
    <row r="15" spans="1:6" ht="41.25" customHeight="1"/>
    <row r="16" spans="1:6" ht="41.25" customHeight="1">
      <c r="B16" s="2" t="s">
        <v>123</v>
      </c>
    </row>
  </sheetData>
  <sheetProtection algorithmName="SHA-512" hashValue="SEFnASLWuhGqP5TR0tBBRaqwCORBBrMTzSYq13McQsHYdWeGYZl2w8jSLCkPM3yNr6acvKEtMl3ZrNOAj1EJNw==" saltValue="xJWvZ4Ea0W3GaNAQ8CX+Dw==" spinCount="100000" sheet="1" objects="1" scenarios="1"/>
  <mergeCells count="6">
    <mergeCell ref="A14:D14"/>
    <mergeCell ref="A1:E1"/>
    <mergeCell ref="A2:E2"/>
    <mergeCell ref="A3:E3"/>
    <mergeCell ref="A12:D12"/>
    <mergeCell ref="A13:D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07CC9-103C-4A7C-924F-C168F7E3BA79}">
  <sheetPr>
    <pageSetUpPr fitToPage="1"/>
  </sheetPr>
  <dimension ref="A1:E17"/>
  <sheetViews>
    <sheetView workbookViewId="0">
      <selection activeCell="E8" sqref="E8"/>
    </sheetView>
  </sheetViews>
  <sheetFormatPr defaultRowHeight="15"/>
  <cols>
    <col min="1" max="1" width="4.125" style="2" bestFit="1" customWidth="1"/>
    <col min="2" max="2" width="51.625" style="2" customWidth="1"/>
    <col min="3" max="5" width="15.625" style="2" customWidth="1"/>
    <col min="6" max="16384" width="9" style="2"/>
  </cols>
  <sheetData>
    <row r="1" spans="1:5" ht="43.5" customHeight="1">
      <c r="A1" s="67" t="s">
        <v>29</v>
      </c>
      <c r="B1" s="67"/>
      <c r="C1" s="67"/>
      <c r="D1" s="67"/>
      <c r="E1" s="67"/>
    </row>
    <row r="2" spans="1:5" ht="43.5" customHeight="1">
      <c r="A2" s="67" t="s">
        <v>85</v>
      </c>
      <c r="B2" s="67"/>
      <c r="C2" s="67"/>
      <c r="D2" s="67"/>
      <c r="E2" s="67"/>
    </row>
    <row r="3" spans="1:5" ht="43.5" customHeight="1">
      <c r="A3" s="67" t="s">
        <v>27</v>
      </c>
      <c r="B3" s="67"/>
      <c r="C3" s="67"/>
      <c r="D3" s="67"/>
      <c r="E3" s="67"/>
    </row>
    <row r="4" spans="1:5" ht="43.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3.5" customHeight="1">
      <c r="A5" s="19">
        <v>1</v>
      </c>
      <c r="B5" s="10" t="s">
        <v>42</v>
      </c>
      <c r="C5" s="13">
        <v>120.8</v>
      </c>
      <c r="D5" s="7"/>
      <c r="E5" s="9">
        <f>C5*D5</f>
        <v>0</v>
      </c>
    </row>
    <row r="6" spans="1:5" ht="43.5" customHeight="1">
      <c r="A6" s="19">
        <v>2</v>
      </c>
      <c r="B6" s="10" t="s">
        <v>48</v>
      </c>
      <c r="C6" s="13">
        <v>22.3</v>
      </c>
      <c r="D6" s="7"/>
      <c r="E6" s="9">
        <f t="shared" ref="E6:E11" si="0">C6*D6</f>
        <v>0</v>
      </c>
    </row>
    <row r="7" spans="1:5" ht="43.5" customHeight="1">
      <c r="A7" s="19">
        <v>3</v>
      </c>
      <c r="B7" s="10" t="s">
        <v>49</v>
      </c>
      <c r="C7" s="13">
        <v>3</v>
      </c>
      <c r="D7" s="7"/>
      <c r="E7" s="9">
        <f t="shared" si="0"/>
        <v>0</v>
      </c>
    </row>
    <row r="8" spans="1:5" ht="43.5" customHeight="1">
      <c r="A8" s="19">
        <v>4</v>
      </c>
      <c r="B8" s="10" t="s">
        <v>35</v>
      </c>
      <c r="C8" s="13">
        <v>3</v>
      </c>
      <c r="D8" s="7"/>
      <c r="E8" s="9">
        <f t="shared" si="0"/>
        <v>0</v>
      </c>
    </row>
    <row r="9" spans="1:5" ht="43.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3.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3.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3.5" customHeight="1">
      <c r="A12" s="19">
        <v>8</v>
      </c>
      <c r="B12" s="10" t="s">
        <v>20</v>
      </c>
      <c r="C12" s="13">
        <v>362.4</v>
      </c>
      <c r="D12" s="7"/>
      <c r="E12" s="9">
        <f>C12*D12</f>
        <v>0</v>
      </c>
    </row>
    <row r="13" spans="1:5" ht="43.5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3.5" customHeight="1">
      <c r="A14" s="64" t="s">
        <v>7</v>
      </c>
      <c r="B14" s="65"/>
      <c r="C14" s="65"/>
      <c r="D14" s="66"/>
      <c r="E14" s="9">
        <f>E13*0.23</f>
        <v>0</v>
      </c>
    </row>
    <row r="15" spans="1:5" ht="43.5" customHeight="1">
      <c r="A15" s="64" t="s">
        <v>8</v>
      </c>
      <c r="B15" s="65"/>
      <c r="C15" s="65"/>
      <c r="D15" s="66"/>
      <c r="E15" s="9">
        <f>SUM(E13:E14)</f>
        <v>0</v>
      </c>
    </row>
    <row r="16" spans="1:5" ht="43.5" customHeight="1">
      <c r="D16" s="22"/>
      <c r="E16" s="22"/>
    </row>
    <row r="17" spans="4:5" ht="43.5" customHeight="1">
      <c r="D17" s="22"/>
      <c r="E17" s="22"/>
    </row>
  </sheetData>
  <sheetProtection algorithmName="SHA-512" hashValue="uMt5sJtqiaB59eVGNF0KSQ2EdJ4qCiPu7kvxM2Oymc62Ru1huwNcNW6FJNoZfnYILA/BhZpAtQU0kSnP7xcTnQ==" saltValue="IQnipyoPJZ6AIzLUGdrtnA==" spinCount="100000" sheet="1" objects="1" scenarios="1"/>
  <mergeCells count="6">
    <mergeCell ref="A1:E1"/>
    <mergeCell ref="A13:D13"/>
    <mergeCell ref="A14:D14"/>
    <mergeCell ref="A15:D15"/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6C69C-7995-4FB4-AC39-94DD8BA606F2}">
  <sheetPr>
    <tabColor theme="4" tint="0.39997558519241921"/>
    <pageSetUpPr fitToPage="1"/>
  </sheetPr>
  <dimension ref="A1:F8"/>
  <sheetViews>
    <sheetView tabSelected="1" workbookViewId="0">
      <selection activeCell="Q25" sqref="Q25"/>
    </sheetView>
  </sheetViews>
  <sheetFormatPr defaultRowHeight="15"/>
  <cols>
    <col min="1" max="1" width="5.375" style="2" customWidth="1"/>
    <col min="2" max="2" width="52.25" style="2" customWidth="1"/>
    <col min="3" max="4" width="11.25" style="2" customWidth="1"/>
    <col min="5" max="5" width="11.875" style="2" customWidth="1"/>
    <col min="6" max="6" width="22" style="2" customWidth="1"/>
    <col min="7" max="16384" width="9" style="2"/>
  </cols>
  <sheetData>
    <row r="1" spans="1:6" ht="41.25" customHeight="1">
      <c r="A1" s="67" t="s">
        <v>29</v>
      </c>
      <c r="B1" s="67"/>
      <c r="C1" s="67"/>
      <c r="D1" s="67"/>
      <c r="E1" s="67"/>
      <c r="F1" s="1"/>
    </row>
    <row r="2" spans="1:6" ht="41.25" customHeight="1">
      <c r="A2" s="67" t="s">
        <v>87</v>
      </c>
      <c r="B2" s="67"/>
      <c r="C2" s="67"/>
      <c r="D2" s="67"/>
      <c r="E2" s="67"/>
      <c r="F2" s="1"/>
    </row>
    <row r="3" spans="1:6" ht="41.25" customHeight="1">
      <c r="A3" s="67" t="s">
        <v>86</v>
      </c>
      <c r="B3" s="67"/>
      <c r="C3" s="67"/>
      <c r="D3" s="67"/>
      <c r="E3" s="67"/>
      <c r="F3" s="1"/>
    </row>
    <row r="4" spans="1:6" ht="41.2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  <c r="F4" s="19" t="s">
        <v>18</v>
      </c>
    </row>
    <row r="5" spans="1:6" ht="66" customHeight="1">
      <c r="A5" s="19">
        <v>1</v>
      </c>
      <c r="B5" s="10" t="s">
        <v>15</v>
      </c>
      <c r="C5" s="17">
        <v>1</v>
      </c>
      <c r="D5" s="7"/>
      <c r="E5" s="9">
        <f t="shared" ref="E5" si="0">D5*C5</f>
        <v>0</v>
      </c>
      <c r="F5" s="10" t="s">
        <v>16</v>
      </c>
    </row>
    <row r="6" spans="1:6" ht="41.25" customHeight="1">
      <c r="A6" s="64" t="s">
        <v>6</v>
      </c>
      <c r="B6" s="65"/>
      <c r="C6" s="65"/>
      <c r="D6" s="66"/>
      <c r="E6" s="9">
        <f>SUM(E5:E5)</f>
        <v>0</v>
      </c>
      <c r="F6" s="34"/>
    </row>
    <row r="7" spans="1:6" ht="41.25" customHeight="1">
      <c r="A7" s="64" t="s">
        <v>7</v>
      </c>
      <c r="B7" s="65"/>
      <c r="C7" s="65"/>
      <c r="D7" s="66"/>
      <c r="E7" s="9">
        <f>E6*0.23</f>
        <v>0</v>
      </c>
      <c r="F7" s="10"/>
    </row>
    <row r="8" spans="1:6" ht="41.25" customHeight="1">
      <c r="A8" s="64" t="s">
        <v>8</v>
      </c>
      <c r="B8" s="65"/>
      <c r="C8" s="65"/>
      <c r="D8" s="66"/>
      <c r="E8" s="9">
        <f>SUM(E6:E7)</f>
        <v>0</v>
      </c>
      <c r="F8" s="10"/>
    </row>
  </sheetData>
  <sheetProtection algorithmName="SHA-512" hashValue="pOMkOTORGRP7D8/ZANIBqrUNYPCE9HXZL6CV0c5lMllGMjipyYXEPIvaFmXmED02Xa3srZwhWYk1EnB7yTjXdQ==" saltValue="sPJxK+2GQQbxYARSuxJulA==" spinCount="100000" sheet="1" objects="1" scenarios="1"/>
  <mergeCells count="6">
    <mergeCell ref="A8:D8"/>
    <mergeCell ref="A1:E1"/>
    <mergeCell ref="A2:E2"/>
    <mergeCell ref="A3:E3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B94-15C7-43D2-B98D-A40CF8A62DED}">
  <sheetPr>
    <pageSetUpPr fitToPage="1"/>
  </sheetPr>
  <dimension ref="A1:E16"/>
  <sheetViews>
    <sheetView zoomScale="130" zoomScaleNormal="130" workbookViewId="0">
      <selection activeCell="E8" sqref="E8"/>
    </sheetView>
  </sheetViews>
  <sheetFormatPr defaultRowHeight="15"/>
  <cols>
    <col min="1" max="1" width="4.125" style="2" bestFit="1" customWidth="1"/>
    <col min="2" max="2" width="42.5" style="2" customWidth="1"/>
    <col min="3" max="5" width="14.625" style="2" customWidth="1"/>
    <col min="6" max="16384" width="9" style="2"/>
  </cols>
  <sheetData>
    <row r="1" spans="1:5" ht="28.5" customHeight="1">
      <c r="A1" s="67" t="s">
        <v>29</v>
      </c>
      <c r="B1" s="67"/>
      <c r="C1" s="67"/>
      <c r="D1" s="67"/>
      <c r="E1" s="67"/>
    </row>
    <row r="2" spans="1:5" ht="28.5" customHeight="1">
      <c r="A2" s="67" t="s">
        <v>51</v>
      </c>
      <c r="B2" s="67"/>
      <c r="C2" s="67"/>
      <c r="D2" s="67"/>
      <c r="E2" s="67"/>
    </row>
    <row r="3" spans="1:5" ht="28.5" customHeight="1">
      <c r="A3" s="68" t="s">
        <v>27</v>
      </c>
      <c r="B3" s="68"/>
      <c r="C3" s="68"/>
      <c r="D3" s="68"/>
      <c r="E3" s="68"/>
    </row>
    <row r="4" spans="1:5" ht="51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8.75" customHeight="1">
      <c r="A5" s="19">
        <v>1</v>
      </c>
      <c r="B5" s="10" t="s">
        <v>42</v>
      </c>
      <c r="C5" s="13">
        <v>224.3</v>
      </c>
      <c r="D5" s="7"/>
      <c r="E5" s="9">
        <f>C5*D5</f>
        <v>0</v>
      </c>
    </row>
    <row r="6" spans="1:5" ht="36.75" customHeight="1">
      <c r="A6" s="19">
        <v>2</v>
      </c>
      <c r="B6" s="10" t="s">
        <v>48</v>
      </c>
      <c r="C6" s="13">
        <v>42.8</v>
      </c>
      <c r="D6" s="7"/>
      <c r="E6" s="9">
        <f t="shared" ref="E6:E12" si="0">C6*D6</f>
        <v>0</v>
      </c>
    </row>
    <row r="7" spans="1:5" ht="36.75" customHeight="1">
      <c r="A7" s="19">
        <v>3</v>
      </c>
      <c r="B7" s="20" t="s">
        <v>50</v>
      </c>
      <c r="C7" s="13">
        <v>4</v>
      </c>
      <c r="D7" s="7"/>
      <c r="E7" s="9">
        <f t="shared" si="0"/>
        <v>0</v>
      </c>
    </row>
    <row r="8" spans="1:5" ht="36.75" customHeight="1">
      <c r="A8" s="19">
        <v>4</v>
      </c>
      <c r="B8" s="10" t="s">
        <v>35</v>
      </c>
      <c r="C8" s="13">
        <v>4</v>
      </c>
      <c r="D8" s="7"/>
      <c r="E8" s="9">
        <f t="shared" si="0"/>
        <v>0</v>
      </c>
    </row>
    <row r="9" spans="1:5" ht="36.75" customHeight="1">
      <c r="A9" s="19">
        <v>5</v>
      </c>
      <c r="B9" s="10" t="s">
        <v>40</v>
      </c>
      <c r="C9" s="13">
        <v>89.720000000000013</v>
      </c>
      <c r="D9" s="7"/>
      <c r="E9" s="9">
        <f t="shared" si="0"/>
        <v>0</v>
      </c>
    </row>
    <row r="10" spans="1:5" ht="36.7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ht="36.7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ht="36.7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ht="36.75" customHeight="1">
      <c r="A13" s="19">
        <v>9</v>
      </c>
      <c r="B13" s="10" t="s">
        <v>19</v>
      </c>
      <c r="C13" s="13">
        <v>785.05000000000007</v>
      </c>
      <c r="D13" s="7"/>
      <c r="E13" s="9">
        <f>C13*D13</f>
        <v>0</v>
      </c>
    </row>
    <row r="14" spans="1:5" ht="36.75" customHeight="1">
      <c r="A14" s="64" t="s">
        <v>6</v>
      </c>
      <c r="B14" s="65"/>
      <c r="C14" s="65"/>
      <c r="D14" s="66"/>
      <c r="E14" s="9">
        <f>SUM(E5:E13)</f>
        <v>0</v>
      </c>
    </row>
    <row r="15" spans="1:5" ht="36.75" customHeight="1">
      <c r="A15" s="64" t="s">
        <v>7</v>
      </c>
      <c r="B15" s="65"/>
      <c r="C15" s="65"/>
      <c r="D15" s="66"/>
      <c r="E15" s="9">
        <f>0.23*E14</f>
        <v>0</v>
      </c>
    </row>
    <row r="16" spans="1:5" ht="36.75" customHeight="1">
      <c r="A16" s="64" t="s">
        <v>8</v>
      </c>
      <c r="B16" s="65"/>
      <c r="C16" s="65"/>
      <c r="D16" s="66"/>
      <c r="E16" s="9">
        <f>SUM(E14:E15)</f>
        <v>0</v>
      </c>
    </row>
  </sheetData>
  <sheetProtection algorithmName="SHA-512" hashValue="7I8jZb2pm8IVM29NNPdotyeExvM+tkzk8sDFQxihhrmnQGo7+/9xXJITTMc+Am6GBWdxZdHEBjV6tWdLHgBjXQ==" saltValue="MBPSRTEg1h06RiOBI80xYw==" spinCount="100000" sheet="1" objects="1" scenarios="1"/>
  <mergeCells count="6">
    <mergeCell ref="A16:D16"/>
    <mergeCell ref="A1:E1"/>
    <mergeCell ref="A2:E2"/>
    <mergeCell ref="A3:E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100C-CAB8-41E8-9989-F0B79B614E02}">
  <sheetPr>
    <tabColor theme="8" tint="0.59999389629810485"/>
    <pageSetUpPr fitToPage="1"/>
  </sheetPr>
  <dimension ref="A1:F17"/>
  <sheetViews>
    <sheetView workbookViewId="0">
      <selection activeCell="E11" sqref="E11"/>
    </sheetView>
  </sheetViews>
  <sheetFormatPr defaultRowHeight="35.25" customHeight="1"/>
  <cols>
    <col min="1" max="1" width="5" style="2" customWidth="1"/>
    <col min="2" max="2" width="47.75" style="2" customWidth="1"/>
    <col min="3" max="5" width="14.375" style="2" customWidth="1"/>
    <col min="6" max="6" width="17" style="2" customWidth="1"/>
    <col min="7" max="16384" width="9" style="2"/>
  </cols>
  <sheetData>
    <row r="1" spans="1:6" ht="35.25" customHeight="1">
      <c r="A1" s="67" t="s">
        <v>29</v>
      </c>
      <c r="B1" s="67"/>
      <c r="C1" s="67"/>
      <c r="D1" s="67"/>
      <c r="E1" s="67"/>
    </row>
    <row r="2" spans="1:6" ht="35.25" customHeight="1">
      <c r="A2" s="67" t="s">
        <v>59</v>
      </c>
      <c r="B2" s="67"/>
      <c r="C2" s="67"/>
      <c r="D2" s="67"/>
      <c r="E2" s="67"/>
    </row>
    <row r="3" spans="1:6" ht="35.25" customHeight="1">
      <c r="A3" s="68" t="s">
        <v>28</v>
      </c>
      <c r="B3" s="68"/>
      <c r="C3" s="68"/>
      <c r="D3" s="68"/>
      <c r="E3" s="68"/>
    </row>
    <row r="4" spans="1:6" ht="49.5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35.25" customHeight="1">
      <c r="A5" s="19">
        <v>1</v>
      </c>
      <c r="B5" s="10" t="s">
        <v>38</v>
      </c>
      <c r="C5" s="17">
        <v>113.1</v>
      </c>
      <c r="D5" s="7"/>
      <c r="E5" s="9">
        <f>C5*D5</f>
        <v>0</v>
      </c>
    </row>
    <row r="6" spans="1:6" ht="35.25" customHeight="1">
      <c r="A6" s="19">
        <v>2</v>
      </c>
      <c r="B6" s="10" t="s">
        <v>44</v>
      </c>
      <c r="C6" s="17">
        <v>1.6</v>
      </c>
      <c r="D6" s="7"/>
      <c r="E6" s="9">
        <f t="shared" ref="E6:E12" si="0">C6*D6</f>
        <v>0</v>
      </c>
    </row>
    <row r="7" spans="1:6" ht="35.25" customHeight="1">
      <c r="A7" s="19">
        <v>3</v>
      </c>
      <c r="B7" s="10" t="s">
        <v>46</v>
      </c>
      <c r="C7" s="17">
        <v>56</v>
      </c>
      <c r="D7" s="7"/>
      <c r="E7" s="9">
        <f t="shared" si="0"/>
        <v>0</v>
      </c>
      <c r="F7" s="14"/>
    </row>
    <row r="8" spans="1:6" ht="35.25" customHeight="1">
      <c r="A8" s="19">
        <v>4</v>
      </c>
      <c r="B8" s="10" t="s">
        <v>47</v>
      </c>
      <c r="C8" s="18">
        <v>12</v>
      </c>
      <c r="D8" s="7"/>
      <c r="E8" s="9">
        <f t="shared" si="0"/>
        <v>0</v>
      </c>
    </row>
    <row r="9" spans="1:6" ht="35.25" customHeight="1">
      <c r="A9" s="19">
        <v>5</v>
      </c>
      <c r="B9" s="10" t="s">
        <v>39</v>
      </c>
      <c r="C9" s="18">
        <v>1</v>
      </c>
      <c r="D9" s="7"/>
      <c r="E9" s="9">
        <f t="shared" si="0"/>
        <v>0</v>
      </c>
    </row>
    <row r="10" spans="1:6" ht="35.25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35.25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35.25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35.25" customHeight="1">
      <c r="A13" s="64" t="s">
        <v>6</v>
      </c>
      <c r="B13" s="65"/>
      <c r="C13" s="65"/>
      <c r="D13" s="66"/>
      <c r="E13" s="9">
        <f>SUM(E5:E12)</f>
        <v>0</v>
      </c>
    </row>
    <row r="14" spans="1:6" ht="35.25" customHeight="1">
      <c r="A14" s="64" t="s">
        <v>7</v>
      </c>
      <c r="B14" s="65"/>
      <c r="C14" s="65"/>
      <c r="D14" s="66"/>
      <c r="E14" s="9">
        <f>0.23*E13</f>
        <v>0</v>
      </c>
      <c r="F14" s="14"/>
    </row>
    <row r="15" spans="1:6" ht="35.25" customHeight="1">
      <c r="A15" s="64" t="s">
        <v>8</v>
      </c>
      <c r="B15" s="65"/>
      <c r="C15" s="65"/>
      <c r="D15" s="66"/>
      <c r="E15" s="9">
        <f>SUM(E13:E14)</f>
        <v>0</v>
      </c>
    </row>
    <row r="17" spans="2:2" ht="35.25" customHeight="1">
      <c r="B17" s="2" t="s">
        <v>123</v>
      </c>
    </row>
  </sheetData>
  <sheetProtection algorithmName="SHA-512" hashValue="h9QENdu7FBa4kSg6/4Vc5ULAgSL3hyIGXSaZrVJ9ujaLCgvuI0i64ZogRCs3lljQ72wKHVd+G5ecis7AIVctSQ==" saltValue="SJxxOs3BVRhVGQMpmWFZ1Q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C62B-D886-4BD2-B450-EB904422ED3E}">
  <sheetPr>
    <pageSetUpPr fitToPage="1"/>
  </sheetPr>
  <dimension ref="A1:E15"/>
  <sheetViews>
    <sheetView workbookViewId="0">
      <selection activeCell="E8" sqref="E8"/>
    </sheetView>
  </sheetViews>
  <sheetFormatPr defaultRowHeight="15"/>
  <cols>
    <col min="1" max="1" width="4.125" style="2" bestFit="1" customWidth="1"/>
    <col min="2" max="2" width="55.375" style="2" customWidth="1"/>
    <col min="3" max="5" width="15" style="2" customWidth="1"/>
    <col min="6" max="16384" width="9" style="2"/>
  </cols>
  <sheetData>
    <row r="1" spans="1:5" ht="44.25" customHeight="1">
      <c r="A1" s="69" t="s">
        <v>29</v>
      </c>
      <c r="B1" s="69"/>
      <c r="C1" s="69"/>
      <c r="D1" s="69"/>
      <c r="E1" s="69"/>
    </row>
    <row r="2" spans="1:5" ht="44.25" customHeight="1">
      <c r="A2" s="69" t="s">
        <v>52</v>
      </c>
      <c r="B2" s="69"/>
      <c r="C2" s="69"/>
      <c r="D2" s="69"/>
      <c r="E2" s="69"/>
    </row>
    <row r="3" spans="1:5" ht="44.25" customHeight="1">
      <c r="A3" s="70" t="s">
        <v>27</v>
      </c>
      <c r="B3" s="70"/>
      <c r="C3" s="70"/>
      <c r="D3" s="70"/>
      <c r="E3" s="70"/>
    </row>
    <row r="4" spans="1:5" ht="51.7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4.25" customHeight="1">
      <c r="A5" s="19">
        <v>1</v>
      </c>
      <c r="B5" s="10" t="s">
        <v>42</v>
      </c>
      <c r="C5" s="13">
        <v>114.3</v>
      </c>
      <c r="D5" s="7"/>
      <c r="E5" s="9">
        <f>D5*C5</f>
        <v>0</v>
      </c>
    </row>
    <row r="6" spans="1:5" ht="44.25" customHeight="1">
      <c r="A6" s="19">
        <v>2</v>
      </c>
      <c r="B6" s="10" t="s">
        <v>48</v>
      </c>
      <c r="C6" s="13">
        <v>33</v>
      </c>
      <c r="D6" s="7"/>
      <c r="E6" s="9">
        <f t="shared" ref="E6:E11" si="0">D6*C6</f>
        <v>0</v>
      </c>
    </row>
    <row r="7" spans="1:5" ht="44.25" customHeight="1">
      <c r="A7" s="19">
        <v>3</v>
      </c>
      <c r="B7" s="10" t="s">
        <v>49</v>
      </c>
      <c r="C7" s="13">
        <v>5</v>
      </c>
      <c r="D7" s="7"/>
      <c r="E7" s="9">
        <f t="shared" si="0"/>
        <v>0</v>
      </c>
    </row>
    <row r="8" spans="1:5" ht="44.25" customHeight="1">
      <c r="A8" s="19">
        <v>4</v>
      </c>
      <c r="B8" s="10" t="s">
        <v>35</v>
      </c>
      <c r="C8" s="13">
        <v>4</v>
      </c>
      <c r="D8" s="7"/>
      <c r="E8" s="9">
        <f t="shared" si="0"/>
        <v>0</v>
      </c>
    </row>
    <row r="9" spans="1:5" ht="44.25" customHeight="1">
      <c r="A9" s="19">
        <v>5</v>
      </c>
      <c r="B9" s="10" t="s">
        <v>14</v>
      </c>
      <c r="C9" s="13">
        <v>1</v>
      </c>
      <c r="D9" s="7"/>
      <c r="E9" s="9">
        <f t="shared" si="0"/>
        <v>0</v>
      </c>
    </row>
    <row r="10" spans="1:5" ht="44.25" customHeight="1">
      <c r="A10" s="19">
        <v>6</v>
      </c>
      <c r="B10" s="10" t="s">
        <v>5</v>
      </c>
      <c r="C10" s="13">
        <v>1</v>
      </c>
      <c r="D10" s="7"/>
      <c r="E10" s="9">
        <f t="shared" si="0"/>
        <v>0</v>
      </c>
    </row>
    <row r="11" spans="1:5" ht="44.25" customHeight="1">
      <c r="A11" s="19">
        <v>7</v>
      </c>
      <c r="B11" s="10" t="s">
        <v>13</v>
      </c>
      <c r="C11" s="13">
        <v>1</v>
      </c>
      <c r="D11" s="7"/>
      <c r="E11" s="9">
        <f t="shared" si="0"/>
        <v>0</v>
      </c>
    </row>
    <row r="12" spans="1:5" ht="44.25" customHeight="1">
      <c r="A12" s="19">
        <v>8</v>
      </c>
      <c r="B12" s="10" t="s">
        <v>20</v>
      </c>
      <c r="C12" s="13">
        <v>400.05</v>
      </c>
      <c r="D12" s="7"/>
      <c r="E12" s="9">
        <f>D12*C12</f>
        <v>0</v>
      </c>
    </row>
    <row r="13" spans="1:5" ht="44.25" customHeight="1">
      <c r="A13" s="64" t="s">
        <v>6</v>
      </c>
      <c r="B13" s="65"/>
      <c r="C13" s="65"/>
      <c r="D13" s="66"/>
      <c r="E13" s="9">
        <f>SUM(E5:E12)</f>
        <v>0</v>
      </c>
    </row>
    <row r="14" spans="1:5" ht="44.25" customHeight="1">
      <c r="A14" s="64" t="s">
        <v>7</v>
      </c>
      <c r="B14" s="65"/>
      <c r="C14" s="65"/>
      <c r="D14" s="66"/>
      <c r="E14" s="9">
        <f>0.23*E13</f>
        <v>0</v>
      </c>
    </row>
    <row r="15" spans="1:5" ht="44.25" customHeight="1">
      <c r="A15" s="64" t="s">
        <v>8</v>
      </c>
      <c r="B15" s="65"/>
      <c r="C15" s="65"/>
      <c r="D15" s="66"/>
      <c r="E15" s="9">
        <f>SUM(E13:E14)</f>
        <v>0</v>
      </c>
    </row>
  </sheetData>
  <sheetProtection algorithmName="SHA-512" hashValue="C0Kqkd8O5hnpUWqqj61dfTsOEipQuezn3aYnajG07eJuYGk3yRa8kou2r6QCuzYcG7s4/vdIPIbehseOO/GcBw==" saltValue="gMsQG4xyi9QOcQWGMyDM3w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00A3-442F-4A91-B514-E53D396AEBA3}">
  <sheetPr>
    <pageSetUpPr fitToPage="1"/>
  </sheetPr>
  <dimension ref="A1:E16"/>
  <sheetViews>
    <sheetView workbookViewId="0">
      <selection activeCell="E10" sqref="E10"/>
    </sheetView>
  </sheetViews>
  <sheetFormatPr defaultRowHeight="15"/>
  <cols>
    <col min="1" max="1" width="4.125" style="2" bestFit="1" customWidth="1"/>
    <col min="2" max="2" width="55.375" style="2" customWidth="1"/>
    <col min="3" max="5" width="14.625" style="2" customWidth="1"/>
    <col min="6" max="16384" width="9" style="2"/>
  </cols>
  <sheetData>
    <row r="1" spans="1:5" ht="37.5" customHeight="1">
      <c r="A1" s="67" t="s">
        <v>29</v>
      </c>
      <c r="B1" s="67"/>
      <c r="C1" s="67"/>
      <c r="D1" s="67"/>
      <c r="E1" s="67"/>
    </row>
    <row r="2" spans="1:5" ht="37.5" customHeight="1">
      <c r="A2" s="67" t="s">
        <v>53</v>
      </c>
      <c r="B2" s="67"/>
      <c r="C2" s="67"/>
      <c r="D2" s="67"/>
      <c r="E2" s="67"/>
    </row>
    <row r="3" spans="1:5" ht="43.5" customHeight="1">
      <c r="A3" s="68" t="s">
        <v>27</v>
      </c>
      <c r="B3" s="68"/>
      <c r="C3" s="68"/>
      <c r="D3" s="68"/>
      <c r="E3" s="68"/>
    </row>
    <row r="4" spans="1:5" ht="50.2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37.5" customHeight="1">
      <c r="A5" s="19">
        <v>1</v>
      </c>
      <c r="B5" s="10" t="s">
        <v>42</v>
      </c>
      <c r="C5" s="13">
        <v>114</v>
      </c>
      <c r="D5" s="7"/>
      <c r="E5" s="9">
        <f>D5*C5</f>
        <v>0</v>
      </c>
    </row>
    <row r="6" spans="1:5" ht="37.5" customHeight="1">
      <c r="A6" s="19">
        <v>2</v>
      </c>
      <c r="B6" s="10" t="s">
        <v>48</v>
      </c>
      <c r="C6" s="13">
        <v>26.8</v>
      </c>
      <c r="D6" s="7"/>
      <c r="E6" s="9">
        <f t="shared" ref="E6:E12" si="0">D6*C6</f>
        <v>0</v>
      </c>
    </row>
    <row r="7" spans="1:5" ht="37.5" customHeight="1">
      <c r="A7" s="19">
        <v>3</v>
      </c>
      <c r="B7" s="10" t="s">
        <v>49</v>
      </c>
      <c r="C7" s="13">
        <v>6</v>
      </c>
      <c r="D7" s="7"/>
      <c r="E7" s="9">
        <f t="shared" si="0"/>
        <v>0</v>
      </c>
    </row>
    <row r="8" spans="1:5" ht="37.5" customHeight="1">
      <c r="A8" s="19">
        <v>4</v>
      </c>
      <c r="B8" s="10" t="s">
        <v>35</v>
      </c>
      <c r="C8" s="13">
        <v>3</v>
      </c>
      <c r="D8" s="7"/>
      <c r="E8" s="9">
        <f t="shared" si="0"/>
        <v>0</v>
      </c>
    </row>
    <row r="9" spans="1:5" ht="37.5" customHeight="1">
      <c r="A9" s="19">
        <v>5</v>
      </c>
      <c r="B9" s="10" t="s">
        <v>36</v>
      </c>
      <c r="C9" s="13">
        <v>57</v>
      </c>
      <c r="D9" s="7"/>
      <c r="E9" s="9">
        <f t="shared" si="0"/>
        <v>0</v>
      </c>
    </row>
    <row r="10" spans="1:5" ht="37.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ht="37.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ht="37.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ht="37.5" customHeight="1">
      <c r="A13" s="19">
        <v>9</v>
      </c>
      <c r="B13" s="10" t="s">
        <v>33</v>
      </c>
      <c r="C13" s="13">
        <v>513</v>
      </c>
      <c r="D13" s="7"/>
      <c r="E13" s="9">
        <f>D13*C13</f>
        <v>0</v>
      </c>
    </row>
    <row r="14" spans="1:5" ht="37.5" customHeight="1">
      <c r="A14" s="64" t="s">
        <v>6</v>
      </c>
      <c r="B14" s="65"/>
      <c r="C14" s="65"/>
      <c r="D14" s="66"/>
      <c r="E14" s="9">
        <f>SUM(E5:E13)</f>
        <v>0</v>
      </c>
    </row>
    <row r="15" spans="1:5" ht="37.5" customHeight="1">
      <c r="A15" s="64" t="s">
        <v>7</v>
      </c>
      <c r="B15" s="65"/>
      <c r="C15" s="65"/>
      <c r="D15" s="66"/>
      <c r="E15" s="9">
        <f>E14*0.23</f>
        <v>0</v>
      </c>
    </row>
    <row r="16" spans="1:5" ht="37.5" customHeight="1">
      <c r="A16" s="64" t="s">
        <v>8</v>
      </c>
      <c r="B16" s="65"/>
      <c r="C16" s="65"/>
      <c r="D16" s="66"/>
      <c r="E16" s="9">
        <f>SUM(E14:E15)</f>
        <v>0</v>
      </c>
    </row>
  </sheetData>
  <sheetProtection algorithmName="SHA-512" hashValue="5SqZeiuZN33YS6m3vsSArGxPx/bIq3xMfUMYUfHOQdi2qPLTw9zai/yk2ofbJlFDLrBafwYy/Lc3HquCMpw99g==" saltValue="6UG2QnFHhC95B9cvQdQ2Gw==" spinCount="100000" sheet="1" objects="1" scenarios="1"/>
  <mergeCells count="6">
    <mergeCell ref="A16:D16"/>
    <mergeCell ref="A1:E1"/>
    <mergeCell ref="A3:E3"/>
    <mergeCell ref="A2:E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4E29-D1F3-48A1-B292-5712FC892C11}">
  <sheetPr>
    <tabColor theme="8" tint="0.59999389629810485"/>
    <pageSetUpPr fitToPage="1"/>
  </sheetPr>
  <dimension ref="A1:F19"/>
  <sheetViews>
    <sheetView workbookViewId="0">
      <selection activeCell="E8" sqref="E8"/>
    </sheetView>
  </sheetViews>
  <sheetFormatPr defaultRowHeight="15"/>
  <cols>
    <col min="1" max="1" width="6.5" style="2" customWidth="1"/>
    <col min="2" max="2" width="40.75" style="2" customWidth="1"/>
    <col min="3" max="5" width="14.75" style="2" customWidth="1"/>
    <col min="6" max="6" width="17" style="2" customWidth="1"/>
    <col min="7" max="16384" width="9" style="2"/>
  </cols>
  <sheetData>
    <row r="1" spans="1:6" ht="42" customHeight="1">
      <c r="A1" s="67" t="s">
        <v>29</v>
      </c>
      <c r="B1" s="67"/>
      <c r="C1" s="67"/>
      <c r="D1" s="67"/>
      <c r="E1" s="67"/>
    </row>
    <row r="2" spans="1:6" ht="42" customHeight="1">
      <c r="A2" s="67" t="s">
        <v>60</v>
      </c>
      <c r="B2" s="67"/>
      <c r="C2" s="67"/>
      <c r="D2" s="67"/>
      <c r="E2" s="67"/>
    </row>
    <row r="3" spans="1:6" ht="42" customHeight="1">
      <c r="A3" s="68" t="s">
        <v>28</v>
      </c>
      <c r="B3" s="68"/>
      <c r="C3" s="68"/>
      <c r="D3" s="68"/>
      <c r="E3" s="68"/>
    </row>
    <row r="4" spans="1:6" ht="51" customHeight="1">
      <c r="A4" s="19" t="s">
        <v>0</v>
      </c>
      <c r="B4" s="19" t="s">
        <v>1</v>
      </c>
      <c r="C4" s="19" t="s">
        <v>3</v>
      </c>
      <c r="D4" s="3" t="s">
        <v>2</v>
      </c>
      <c r="E4" s="19" t="s">
        <v>4</v>
      </c>
    </row>
    <row r="5" spans="1:6" ht="42" customHeight="1">
      <c r="A5" s="19">
        <v>1</v>
      </c>
      <c r="B5" s="10" t="s">
        <v>38</v>
      </c>
      <c r="C5" s="17">
        <v>215.8</v>
      </c>
      <c r="D5" s="7"/>
      <c r="E5" s="9">
        <f>D5*C5</f>
        <v>0</v>
      </c>
    </row>
    <row r="6" spans="1:6" ht="42" customHeight="1">
      <c r="A6" s="19">
        <v>2</v>
      </c>
      <c r="B6" s="10" t="s">
        <v>44</v>
      </c>
      <c r="C6" s="17">
        <v>3.9</v>
      </c>
      <c r="D6" s="7"/>
      <c r="E6" s="9">
        <f t="shared" ref="E6:E12" si="0">D6*C6</f>
        <v>0</v>
      </c>
    </row>
    <row r="7" spans="1:6" ht="42" customHeight="1">
      <c r="A7" s="19">
        <v>3</v>
      </c>
      <c r="B7" s="10" t="s">
        <v>46</v>
      </c>
      <c r="C7" s="17">
        <v>47.6</v>
      </c>
      <c r="D7" s="7"/>
      <c r="E7" s="9">
        <f t="shared" si="0"/>
        <v>0</v>
      </c>
      <c r="F7" s="14"/>
    </row>
    <row r="8" spans="1:6" ht="42" customHeight="1">
      <c r="A8" s="19">
        <v>4</v>
      </c>
      <c r="B8" s="10" t="s">
        <v>47</v>
      </c>
      <c r="C8" s="18">
        <v>18</v>
      </c>
      <c r="D8" s="7"/>
      <c r="E8" s="9">
        <f t="shared" si="0"/>
        <v>0</v>
      </c>
    </row>
    <row r="9" spans="1:6" ht="42" customHeight="1">
      <c r="A9" s="19">
        <v>5</v>
      </c>
      <c r="B9" s="10" t="s">
        <v>37</v>
      </c>
      <c r="C9" s="18">
        <v>2</v>
      </c>
      <c r="D9" s="7"/>
      <c r="E9" s="9">
        <f t="shared" si="0"/>
        <v>0</v>
      </c>
    </row>
    <row r="10" spans="1:6" ht="42" customHeight="1">
      <c r="A10" s="19">
        <v>6</v>
      </c>
      <c r="B10" s="10" t="s">
        <v>17</v>
      </c>
      <c r="C10" s="17">
        <v>1</v>
      </c>
      <c r="D10" s="7"/>
      <c r="E10" s="9">
        <f t="shared" si="0"/>
        <v>0</v>
      </c>
    </row>
    <row r="11" spans="1:6" ht="42" customHeight="1">
      <c r="A11" s="19">
        <v>7</v>
      </c>
      <c r="B11" s="10" t="s">
        <v>14</v>
      </c>
      <c r="C11" s="17">
        <v>1</v>
      </c>
      <c r="D11" s="7"/>
      <c r="E11" s="9">
        <f t="shared" si="0"/>
        <v>0</v>
      </c>
    </row>
    <row r="12" spans="1:6" ht="42" customHeight="1">
      <c r="A12" s="19">
        <v>8</v>
      </c>
      <c r="B12" s="10" t="s">
        <v>5</v>
      </c>
      <c r="C12" s="17">
        <v>1</v>
      </c>
      <c r="D12" s="7"/>
      <c r="E12" s="9">
        <f t="shared" si="0"/>
        <v>0</v>
      </c>
    </row>
    <row r="13" spans="1:6" ht="42" customHeight="1">
      <c r="A13" s="64" t="s">
        <v>6</v>
      </c>
      <c r="B13" s="65"/>
      <c r="C13" s="65"/>
      <c r="D13" s="66"/>
      <c r="E13" s="9">
        <f>SUM(E5:E12)</f>
        <v>0</v>
      </c>
    </row>
    <row r="14" spans="1:6" ht="42" customHeight="1">
      <c r="A14" s="64" t="s">
        <v>7</v>
      </c>
      <c r="B14" s="65"/>
      <c r="C14" s="65"/>
      <c r="D14" s="66"/>
      <c r="E14" s="21">
        <f>E13*0.23</f>
        <v>0</v>
      </c>
      <c r="F14" s="14"/>
    </row>
    <row r="15" spans="1:6" ht="42" customHeight="1">
      <c r="A15" s="64" t="s">
        <v>8</v>
      </c>
      <c r="B15" s="65"/>
      <c r="C15" s="65"/>
      <c r="D15" s="66"/>
      <c r="E15" s="21">
        <f>SUM(E13:E14)</f>
        <v>0</v>
      </c>
    </row>
    <row r="19" spans="2:2" ht="30">
      <c r="B19" s="2" t="s">
        <v>123</v>
      </c>
    </row>
  </sheetData>
  <sheetProtection algorithmName="SHA-512" hashValue="hCJkSHiw1aaux54BFQwFoWV0HO17ChVQ5BYsDZnKjB6GzgoJ3oUGMyK4g2oKEoWpYs0fDtvWxNuP2p44GQQG0w==" saltValue="orvMrlUR2M8Pv6jCnheICg==" spinCount="100000" sheet="1" objects="1" scenarios="1"/>
  <mergeCells count="6">
    <mergeCell ref="A15:D15"/>
    <mergeCell ref="A1:E1"/>
    <mergeCell ref="A2:E2"/>
    <mergeCell ref="A3:E3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3AA-9DDF-4EC7-BF02-8C0B7E2B9637}">
  <sheetPr>
    <pageSetUpPr fitToPage="1"/>
  </sheetPr>
  <dimension ref="A1:E17"/>
  <sheetViews>
    <sheetView workbookViewId="0">
      <selection activeCell="H6" sqref="H6"/>
    </sheetView>
  </sheetViews>
  <sheetFormatPr defaultRowHeight="15"/>
  <cols>
    <col min="1" max="1" width="4.125" style="2" bestFit="1" customWidth="1"/>
    <col min="2" max="2" width="51.875" style="2" customWidth="1"/>
    <col min="3" max="5" width="14.375" style="2" customWidth="1"/>
    <col min="6" max="16384" width="9" style="2"/>
  </cols>
  <sheetData>
    <row r="1" spans="1:5" ht="48.75" customHeight="1">
      <c r="A1" s="67" t="s">
        <v>29</v>
      </c>
      <c r="B1" s="67"/>
      <c r="C1" s="67"/>
      <c r="D1" s="67"/>
      <c r="E1" s="67"/>
    </row>
    <row r="2" spans="1:5" ht="46.5" customHeight="1">
      <c r="A2" s="67" t="s">
        <v>54</v>
      </c>
      <c r="B2" s="67"/>
      <c r="C2" s="67"/>
      <c r="D2" s="67"/>
      <c r="E2" s="67"/>
    </row>
    <row r="3" spans="1:5" ht="44.25" customHeight="1">
      <c r="A3" s="68" t="s">
        <v>27</v>
      </c>
      <c r="B3" s="68"/>
      <c r="C3" s="68"/>
      <c r="D3" s="68"/>
      <c r="E3" s="68"/>
    </row>
    <row r="4" spans="1:5" ht="48.75" customHeight="1">
      <c r="A4" s="19" t="s">
        <v>0</v>
      </c>
      <c r="B4" s="19" t="s">
        <v>1</v>
      </c>
      <c r="C4" s="19" t="s">
        <v>9</v>
      </c>
      <c r="D4" s="3" t="s">
        <v>10</v>
      </c>
      <c r="E4" s="19" t="s">
        <v>11</v>
      </c>
    </row>
    <row r="5" spans="1:5" ht="48.75" customHeight="1">
      <c r="A5" s="19">
        <v>1</v>
      </c>
      <c r="B5" s="10" t="s">
        <v>42</v>
      </c>
      <c r="C5" s="13">
        <v>213</v>
      </c>
      <c r="D5" s="7"/>
      <c r="E5" s="9">
        <f>D5*C5</f>
        <v>0</v>
      </c>
    </row>
    <row r="6" spans="1:5" ht="48.75" customHeight="1">
      <c r="A6" s="19">
        <v>2</v>
      </c>
      <c r="B6" s="10" t="s">
        <v>48</v>
      </c>
      <c r="C6" s="13">
        <v>68</v>
      </c>
      <c r="D6" s="7"/>
      <c r="E6" s="9">
        <f t="shared" ref="E6:E12" si="0">D6*C6</f>
        <v>0</v>
      </c>
    </row>
    <row r="7" spans="1:5" ht="48.75" customHeight="1">
      <c r="A7" s="19">
        <v>3</v>
      </c>
      <c r="B7" s="10" t="s">
        <v>49</v>
      </c>
      <c r="C7" s="13">
        <v>10</v>
      </c>
      <c r="D7" s="7"/>
      <c r="E7" s="9">
        <f t="shared" si="0"/>
        <v>0</v>
      </c>
    </row>
    <row r="8" spans="1:5" ht="48.75" customHeight="1">
      <c r="A8" s="19">
        <v>4</v>
      </c>
      <c r="B8" s="10" t="s">
        <v>35</v>
      </c>
      <c r="C8" s="13">
        <v>5</v>
      </c>
      <c r="D8" s="7"/>
      <c r="E8" s="9">
        <f t="shared" si="0"/>
        <v>0</v>
      </c>
    </row>
    <row r="9" spans="1:5" ht="48.75" customHeight="1">
      <c r="A9" s="19">
        <v>5</v>
      </c>
      <c r="B9" s="10" t="s">
        <v>36</v>
      </c>
      <c r="C9" s="13">
        <v>63.9</v>
      </c>
      <c r="D9" s="7"/>
      <c r="E9" s="9">
        <f t="shared" si="0"/>
        <v>0</v>
      </c>
    </row>
    <row r="10" spans="1:5" ht="48.75" customHeight="1">
      <c r="A10" s="19">
        <v>6</v>
      </c>
      <c r="B10" s="10" t="s">
        <v>14</v>
      </c>
      <c r="C10" s="13">
        <v>1</v>
      </c>
      <c r="D10" s="7"/>
      <c r="E10" s="9">
        <f t="shared" si="0"/>
        <v>0</v>
      </c>
    </row>
    <row r="11" spans="1:5" ht="48.75" customHeight="1">
      <c r="A11" s="19">
        <v>7</v>
      </c>
      <c r="B11" s="10" t="s">
        <v>5</v>
      </c>
      <c r="C11" s="13">
        <v>1</v>
      </c>
      <c r="D11" s="7"/>
      <c r="E11" s="9">
        <f t="shared" si="0"/>
        <v>0</v>
      </c>
    </row>
    <row r="12" spans="1:5" ht="48.75" customHeight="1">
      <c r="A12" s="19">
        <v>8</v>
      </c>
      <c r="B12" s="10" t="s">
        <v>13</v>
      </c>
      <c r="C12" s="13">
        <v>1</v>
      </c>
      <c r="D12" s="7"/>
      <c r="E12" s="9">
        <f t="shared" si="0"/>
        <v>0</v>
      </c>
    </row>
    <row r="13" spans="1:5" ht="48.75" customHeight="1">
      <c r="A13" s="19">
        <v>9</v>
      </c>
      <c r="B13" s="10" t="s">
        <v>21</v>
      </c>
      <c r="C13" s="13">
        <v>958.5</v>
      </c>
      <c r="D13" s="7"/>
      <c r="E13" s="9">
        <f>D13*C13</f>
        <v>0</v>
      </c>
    </row>
    <row r="14" spans="1:5" ht="48.75" customHeight="1">
      <c r="A14" s="64" t="s">
        <v>6</v>
      </c>
      <c r="B14" s="65"/>
      <c r="C14" s="65"/>
      <c r="D14" s="66"/>
      <c r="E14" s="9">
        <f>SUM(E5:E13)</f>
        <v>0</v>
      </c>
    </row>
    <row r="15" spans="1:5" ht="48.75" customHeight="1">
      <c r="A15" s="64" t="s">
        <v>7</v>
      </c>
      <c r="B15" s="65"/>
      <c r="C15" s="65"/>
      <c r="D15" s="66"/>
      <c r="E15" s="9">
        <f>E14*0.23</f>
        <v>0</v>
      </c>
    </row>
    <row r="16" spans="1:5" ht="48.75" customHeight="1">
      <c r="A16" s="64" t="s">
        <v>8</v>
      </c>
      <c r="B16" s="65"/>
      <c r="C16" s="65"/>
      <c r="D16" s="66"/>
      <c r="E16" s="9">
        <f>SUM(E14:E15)</f>
        <v>0</v>
      </c>
    </row>
    <row r="17" spans="4:5">
      <c r="D17" s="22"/>
      <c r="E17" s="22"/>
    </row>
  </sheetData>
  <sheetProtection algorithmName="SHA-512" hashValue="89+SxO9iMT4T+I8Pzub4HmlDY2BeHL6GDLrzH5wMNJhboPgNe/QCW1FkrMec3OT6uyVCzO6T6IVoCeTrLBG/2Q==" saltValue="nec/Q0p92VhxJUwC/cQpgw==" spinCount="100000" sheet="1" objects="1" scenarios="1"/>
  <mergeCells count="6">
    <mergeCell ref="A16:D16"/>
    <mergeCell ref="A1:E1"/>
    <mergeCell ref="A3:E3"/>
    <mergeCell ref="A2:E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38</vt:i4>
      </vt:variant>
      <vt:variant>
        <vt:lpstr>Nazwane zakresy</vt:lpstr>
      </vt:variant>
      <vt:variant>
        <vt:i4>37</vt:i4>
      </vt:variant>
    </vt:vector>
  </HeadingPairs>
  <TitlesOfParts>
    <vt:vector size="75" baseType="lpstr">
      <vt:lpstr>SUMA</vt:lpstr>
      <vt:lpstr>1. kan zad_3</vt:lpstr>
      <vt:lpstr>2. woda_zad_4</vt:lpstr>
      <vt:lpstr>3. kan_zad_4</vt:lpstr>
      <vt:lpstr>4. woda_zad_5</vt:lpstr>
      <vt:lpstr>5. kan_zad_5</vt:lpstr>
      <vt:lpstr>6. kan_zad_6</vt:lpstr>
      <vt:lpstr>7. woda_zad_7</vt:lpstr>
      <vt:lpstr>8. kan_zad_7</vt:lpstr>
      <vt:lpstr>9. woda_zad_8</vt:lpstr>
      <vt:lpstr>10. kan_zad_8</vt:lpstr>
      <vt:lpstr>11. woda_zad_9</vt:lpstr>
      <vt:lpstr>12. kan_zad_9</vt:lpstr>
      <vt:lpstr>13. woda_zad_10</vt:lpstr>
      <vt:lpstr>14. kan_zad_10</vt:lpstr>
      <vt:lpstr>15. woda_zad_11</vt:lpstr>
      <vt:lpstr>16. kan_zad_11</vt:lpstr>
      <vt:lpstr>17. kan_zad_12</vt:lpstr>
      <vt:lpstr>18. woda_zad_14</vt:lpstr>
      <vt:lpstr>19. kan_zad_14</vt:lpstr>
      <vt:lpstr>20. kan_zad_15</vt:lpstr>
      <vt:lpstr>21. woda_zad_16</vt:lpstr>
      <vt:lpstr>22. kan_zad_16</vt:lpstr>
      <vt:lpstr>23. woda_zad_17</vt:lpstr>
      <vt:lpstr>24. kan_zad_17</vt:lpstr>
      <vt:lpstr>25. woda_zad_18</vt:lpstr>
      <vt:lpstr>26. kan_zad_18</vt:lpstr>
      <vt:lpstr>27. woda_zad_20</vt:lpstr>
      <vt:lpstr>28. kan_zad_20</vt:lpstr>
      <vt:lpstr>29. woda_zad_21</vt:lpstr>
      <vt:lpstr>30. kan_zad_21</vt:lpstr>
      <vt:lpstr>31. woda_zad_22</vt:lpstr>
      <vt:lpstr>32. kan_zad_22</vt:lpstr>
      <vt:lpstr>33. wod_zad_23</vt:lpstr>
      <vt:lpstr>34. kan_zad_23</vt:lpstr>
      <vt:lpstr>35. wod_zad_27</vt:lpstr>
      <vt:lpstr>36. kan_zad_27</vt:lpstr>
      <vt:lpstr>37. Telemetria</vt:lpstr>
      <vt:lpstr>'1. kan zad_3'!Obszar_wydruku</vt:lpstr>
      <vt:lpstr>'10. kan_zad_8'!Obszar_wydruku</vt:lpstr>
      <vt:lpstr>'11. woda_zad_9'!Obszar_wydruku</vt:lpstr>
      <vt:lpstr>'12. kan_zad_9'!Obszar_wydruku</vt:lpstr>
      <vt:lpstr>'13. woda_zad_10'!Obszar_wydruku</vt:lpstr>
      <vt:lpstr>'14. kan_zad_10'!Obszar_wydruku</vt:lpstr>
      <vt:lpstr>'15. woda_zad_11'!Obszar_wydruku</vt:lpstr>
      <vt:lpstr>'16. kan_zad_11'!Obszar_wydruku</vt:lpstr>
      <vt:lpstr>'17. kan_zad_12'!Obszar_wydruku</vt:lpstr>
      <vt:lpstr>'18. woda_zad_14'!Obszar_wydruku</vt:lpstr>
      <vt:lpstr>'19. kan_zad_14'!Obszar_wydruku</vt:lpstr>
      <vt:lpstr>'2. woda_zad_4'!Obszar_wydruku</vt:lpstr>
      <vt:lpstr>'20. kan_zad_15'!Obszar_wydruku</vt:lpstr>
      <vt:lpstr>'21. woda_zad_16'!Obszar_wydruku</vt:lpstr>
      <vt:lpstr>'22. kan_zad_16'!Obszar_wydruku</vt:lpstr>
      <vt:lpstr>'23. woda_zad_17'!Obszar_wydruku</vt:lpstr>
      <vt:lpstr>'24. kan_zad_17'!Obszar_wydruku</vt:lpstr>
      <vt:lpstr>'25. woda_zad_18'!Obszar_wydruku</vt:lpstr>
      <vt:lpstr>'26. kan_zad_18'!Obszar_wydruku</vt:lpstr>
      <vt:lpstr>'27. woda_zad_20'!Obszar_wydruku</vt:lpstr>
      <vt:lpstr>'28. kan_zad_20'!Obszar_wydruku</vt:lpstr>
      <vt:lpstr>'29. woda_zad_21'!Obszar_wydruku</vt:lpstr>
      <vt:lpstr>'3. kan_zad_4'!Obszar_wydruku</vt:lpstr>
      <vt:lpstr>'30. kan_zad_21'!Obszar_wydruku</vt:lpstr>
      <vt:lpstr>'31. woda_zad_22'!Obszar_wydruku</vt:lpstr>
      <vt:lpstr>'32. kan_zad_22'!Obszar_wydruku</vt:lpstr>
      <vt:lpstr>'33. wod_zad_23'!Obszar_wydruku</vt:lpstr>
      <vt:lpstr>'34. kan_zad_23'!Obszar_wydruku</vt:lpstr>
      <vt:lpstr>'35. wod_zad_27'!Obszar_wydruku</vt:lpstr>
      <vt:lpstr>'36. kan_zad_27'!Obszar_wydruku</vt:lpstr>
      <vt:lpstr>'37. Telemetria'!Obszar_wydruku</vt:lpstr>
      <vt:lpstr>'4. woda_zad_5'!Obszar_wydruku</vt:lpstr>
      <vt:lpstr>'5. kan_zad_5'!Obszar_wydruku</vt:lpstr>
      <vt:lpstr>'6. kan_zad_6'!Obszar_wydruku</vt:lpstr>
      <vt:lpstr>'7. woda_zad_7'!Obszar_wydruku</vt:lpstr>
      <vt:lpstr>'8. kan_zad_7'!Obszar_wydruku</vt:lpstr>
      <vt:lpstr>'9. woda_zad_8'!Obszar_wydruku</vt:lpstr>
    </vt:vector>
  </TitlesOfParts>
  <Company>LENOVO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Radosław Turski</cp:lastModifiedBy>
  <cp:lastPrinted>2025-01-08T13:19:30Z</cp:lastPrinted>
  <dcterms:created xsi:type="dcterms:W3CDTF">2013-06-04T07:09:52Z</dcterms:created>
  <dcterms:modified xsi:type="dcterms:W3CDTF">2025-01-23T08:01:41Z</dcterms:modified>
</cp:coreProperties>
</file>