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30" tabRatio="500" firstSheet="3" activeTab="3"/>
  </bookViews>
  <sheets>
    <sheet name="zadanie nr 2" sheetId="1" r:id="rId1"/>
    <sheet name="zadanie nr 3" sheetId="2" r:id="rId2"/>
    <sheet name="zadanie nr 4" sheetId="3" r:id="rId3"/>
    <sheet name="zadanie nr 7" sheetId="4" r:id="rId4"/>
  </sheets>
  <definedNames>
    <definedName name="Excel_BuiltIn_Print_Area" localSheetId="0">'zadanie nr 2'!$A$1:$M$51</definedName>
    <definedName name="Excel_BuiltIn_Print_Area" localSheetId="1">'zadanie nr 3'!$A$1:$J$24</definedName>
    <definedName name="Excel_BuiltIn_Print_Area" localSheetId="2">'zadanie nr 4'!$A$1:$M$65</definedName>
    <definedName name="Excel_BuiltIn_Print_Area" localSheetId="3">'zadanie nr 7'!$A$1:$R$31</definedName>
    <definedName name="_xlnm.Print_Area" localSheetId="0">'zadanie nr 2'!$A$1:$M$51</definedName>
    <definedName name="_xlnm.Print_Area" localSheetId="1">'zadanie nr 3'!$A$1:$J$24</definedName>
    <definedName name="_xlnm.Print_Area" localSheetId="2">'zadanie nr 4'!$A$1:$M$65</definedName>
    <definedName name="_xlnm.Print_Area" localSheetId="3">'zadanie nr 7'!$A$1:$R$31</definedName>
  </definedNames>
  <calcPr fullCalcOnLoad="1"/>
</workbook>
</file>

<file path=xl/sharedStrings.xml><?xml version="1.0" encoding="utf-8"?>
<sst xmlns="http://schemas.openxmlformats.org/spreadsheetml/2006/main" count="605" uniqueCount="128">
  <si>
    <t>L.p.</t>
  </si>
  <si>
    <t>Nr nici</t>
  </si>
  <si>
    <t>Liczba igieł</t>
  </si>
  <si>
    <t>Długość nici (cm)</t>
  </si>
  <si>
    <t>Długość igły (mm)</t>
  </si>
  <si>
    <t>Rodzaj igły</t>
  </si>
  <si>
    <t>Ilość listków</t>
  </si>
  <si>
    <t>Cena jednostkowa tzw."brutto" (zł/op)</t>
  </si>
  <si>
    <t xml:space="preserve"> Wartość                              
(zł)                           
9 = 10+12</t>
  </si>
  <si>
    <t>Stawka podatku VAT %</t>
  </si>
  <si>
    <t>Cena jednostkowa bez podatku VAT</t>
  </si>
  <si>
    <t>Wartość bez podatku VAT                                    12 = 7x11</t>
  </si>
  <si>
    <t>Nazwa handlowa symbol towaru/ KOD/ producent</t>
  </si>
  <si>
    <t>8-0</t>
  </si>
  <si>
    <t>2</t>
  </si>
  <si>
    <t>7-0</t>
  </si>
  <si>
    <t>75</t>
  </si>
  <si>
    <t>6-0</t>
  </si>
  <si>
    <t>1/2 okrągła stożkowa</t>
  </si>
  <si>
    <t>5-0</t>
  </si>
  <si>
    <t>90</t>
  </si>
  <si>
    <t>17</t>
  </si>
  <si>
    <t>4-0</t>
  </si>
  <si>
    <t>22</t>
  </si>
  <si>
    <t>3-0</t>
  </si>
  <si>
    <t>26</t>
  </si>
  <si>
    <t>1</t>
  </si>
  <si>
    <t>2-0</t>
  </si>
  <si>
    <t>RAZEM - CENA OFERTY</t>
  </si>
  <si>
    <t>Formularz cenowy - zadanie nr 2</t>
  </si>
  <si>
    <t>1.Wykonawca oświadcza, że wszystkie oferowane wyroby medyczne w ramach niniejszego zadania posiadają ważne dokumenty dopuszczające do obrotu i do używania na terenie Rzeczypospolitej Polskiej - zgodnie z obowiązującym prawem. Kopie przedmiotowych dokumentów zostaną przekazane zamawiającemu niezwłocznie na jego wniosek.   
2.Zamawiający wymaga pełnej identyfikacji produktu na każdym etapie otwarcia opakowania tj.(grubość i długość nitki, kod, długość i krzywizna igły, rodzaj igły, przekrój igły w skali 1:1). Szew pakowany w opakowanie jednowarstwowe (aluminiowa saszetka) z karbowanymi listkami ułatwiającymi otwarcie produktu lub w podwójnie sterylne saszetki (pierwsze opakowanie typu folia papier, drugie opakowanie saszetka aluminiowa z wyraźnie zaznaczonym miejscem otwierania saszetki).
3.Zamawiający wymaga, aby szwy w obrębie zadania nr 2 pochodziły od jednego producenta.</t>
  </si>
  <si>
    <t>3.Wykonawca oświadcza, że poszczególne dostawy przedmiotu zamówienia realizowane będą  w terminie: 3 dni roboczych od daty złożenia zamówienia za pośrednictwem poczty elektronicznej na adres e-mail:,,,,,,,,,,,,,,,,,,,,,,,,,,</t>
  </si>
  <si>
    <t>Ilość sztuk w      1 opak. handl.</t>
  </si>
  <si>
    <t>Szwy syntetyczne, wchłanialne w terminie 56-90 dni, powlekane polikaprolaktonem i stearynianem wapnia, plecionki dwuskładnikowe lub jednoskładnikowe z igłą</t>
  </si>
  <si>
    <t>30</t>
  </si>
  <si>
    <t>6-6,3</t>
  </si>
  <si>
    <t>3/8 koła szpatułka lub mikrochirurgiczna</t>
  </si>
  <si>
    <t>70-75</t>
  </si>
  <si>
    <t>10-17</t>
  </si>
  <si>
    <t>1/2 koła stożkowe</t>
  </si>
  <si>
    <t>18-19</t>
  </si>
  <si>
    <t>3/8 koła odwrotnie tnąca</t>
  </si>
  <si>
    <t>120-150</t>
  </si>
  <si>
    <t>65</t>
  </si>
  <si>
    <t>1/2 okrągła stożkowa wzmocniona</t>
  </si>
  <si>
    <t>36-37</t>
  </si>
  <si>
    <t>40</t>
  </si>
  <si>
    <t>37</t>
  </si>
  <si>
    <t>48</t>
  </si>
  <si>
    <t>70-90</t>
  </si>
  <si>
    <t>0</t>
  </si>
  <si>
    <t>-</t>
  </si>
  <si>
    <t>50-52</t>
  </si>
  <si>
    <t>Pętla podwiązkowa z aplikatorem endoskopowym</t>
  </si>
  <si>
    <t xml:space="preserve">1/2 okrągła stożkowa </t>
  </si>
  <si>
    <t>32-35</t>
  </si>
  <si>
    <t xml:space="preserve">okrągła haczykowata typu J </t>
  </si>
  <si>
    <t>Szwy syntetyczne, wchłanialne w terminie powyżej 180 dni, monofilament z igłą, podtrzymywanie tkankowe  około 40 dni.</t>
  </si>
  <si>
    <t>17-20</t>
  </si>
  <si>
    <t>3/8 okrągła stożkowa lub 1/2 okrągła stożkowa</t>
  </si>
  <si>
    <t>20</t>
  </si>
  <si>
    <t>70-75 zielony</t>
  </si>
  <si>
    <t>27</t>
  </si>
  <si>
    <t>20-26</t>
  </si>
  <si>
    <t>150</t>
  </si>
  <si>
    <t>1/2 okrągła pętla pogrubiona</t>
  </si>
  <si>
    <t xml:space="preserve">1/2 okrągła </t>
  </si>
  <si>
    <t>1/2 koła okrągla</t>
  </si>
  <si>
    <t>45</t>
  </si>
  <si>
    <t>2*9</t>
  </si>
  <si>
    <t>3/8 koła okrągła</t>
  </si>
  <si>
    <t>Formularz cenowy - zadanie nr 3</t>
  </si>
  <si>
    <t xml:space="preserve">1.Wykonawca oświadcza, że wszystkie oferowane wyroby medyczne w ramach niniejszego zadania posiadają ważne dokumenty dopuszczające do obrotu i do używania na terenie Rzeczypospolitej Polskiej - zgodnie z obowiązującym prawem. Kopie przedmiotowych dokumentów zostaną przekazane zamawiającemu niezwłocznie na jego wniosek.   
</t>
  </si>
  <si>
    <t>2.Wykonawca oświadcza, że poszczególne dostawy przedmiotu zamówienia realizowane będą  w terminie: 3 dni roboczych od daty złożenia zamówienia za pośrednictwem poczty elektronicznej na adres e-mail:,,,,,,,,,,,,,,,,,,,,,,,,,,</t>
  </si>
  <si>
    <t xml:space="preserve"> Wartość                              
(zł)                           
6 = 9+7</t>
  </si>
  <si>
    <t>Wartość bez podatku VAT                                    9 = 4x11</t>
  </si>
  <si>
    <t>Ilość sztuk   w  1 opak. handl.</t>
  </si>
  <si>
    <t xml:space="preserve">Szwy syntetyczne, wchłanialne w terminie 60-90 dni, powlekane, plecionki dwuskładnikowe bez igły, barwione, czas podtrzymywania tkankowego  21 dni lub szwy syntetyczne, wchłanialne w terminie 56 - 70 dni, powlekane, plecionki dwuskładnikowe (mieszanina kwasu mlekowego i glikolowego).      </t>
  </si>
  <si>
    <t>3x75</t>
  </si>
  <si>
    <t>6x75</t>
  </si>
  <si>
    <t>3x45</t>
  </si>
  <si>
    <t>6x45</t>
  </si>
  <si>
    <t>12x45</t>
  </si>
  <si>
    <t>RAZEM-CENA OFERTY</t>
  </si>
  <si>
    <t>Formularz cenowy - zadanie nr 4</t>
  </si>
  <si>
    <t xml:space="preserve">1.Wykonawca oświadcza, że wszystkie oferowane wyroby medyczne w ramach niniejszego zadania posiadają ważne dokumenty dopuszczające do obrotu i do używania na terenie Rzeczypospolitej Polskiej - zgodnie z obowiązującym prawem. Kopie przedmiotowych dokumentów zostaną przekazane zamawiającemu niezwłocznie na jego wniosek.   
</t>
  </si>
  <si>
    <t>Ilość sztuk    w  1 opak. handl.</t>
  </si>
  <si>
    <r>
      <rPr>
        <b/>
        <sz val="8"/>
        <rFont val="Arial"/>
        <family val="2"/>
      </rPr>
      <t>Szwy syntetyczne, plecione, z igłą, wchłanialne w terminie 56 - 70 dni,wykonane z kopolimeru glikolidu i L-laktydu, powlekane mieszaniną równych części, składających się w 50% z kopolimeru glikolidu i L-laktydu(30/70) oraz w 50% ze stearynianu wapnia.</t>
    </r>
    <r>
      <rPr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</t>
    </r>
  </si>
  <si>
    <t>70</t>
  </si>
  <si>
    <t>1/2 koła okrągła</t>
  </si>
  <si>
    <t>76</t>
  </si>
  <si>
    <t>1/2 koła okrągła wzmocniona</t>
  </si>
  <si>
    <t>okrągła wzmocniona, haczykowata, o zakończeniu krótkim tnącym</t>
  </si>
  <si>
    <t>Szwy syntetyczne, plecione, bez igły, wchłanialne w terminie 56 - 70 dni,wykonane z kopolimeru glikolidu i L-laktydu, powlekane mieszaniną równych części, składających się w 50% z kopolimeru glikolidu i L-laktydu(30/70) oraz w 50% ze stearynianu wapnia.</t>
  </si>
  <si>
    <t xml:space="preserve">Szwy syntetyczne, niewchłanialne, plecione z igłą, poliester. </t>
  </si>
  <si>
    <t>1/2 koła okrągła o zakończeniu trokarowym</t>
  </si>
  <si>
    <t>Szwy syntetyczne, niewchłanialne, plecione bez igły, poliester.</t>
  </si>
  <si>
    <t>5x45</t>
  </si>
  <si>
    <t xml:space="preserve">Szwy syntetyczne, plecione, z igłą, wchłanialne w terminie 56 - 70 dni,wykonane z kopolimeru glikolidu i L-laktydu, powlekane środkiem antybakteryjnym oraz mieszaniną równych części, składających się w 50% z kopolimeru glikolidu i L-laktydu(30/70) i w 50% ze stearynianu wapnia.   </t>
  </si>
  <si>
    <t>Zestaw do episiotomii, wchłanialne ok. 42 dni powlekane, plecione.</t>
  </si>
  <si>
    <t>24</t>
  </si>
  <si>
    <t>3/8 odwrotnie tnąca, kosmetyczna, z zakończeniem micro point</t>
  </si>
  <si>
    <t>1/2 koła okrągła, o zakończeniu krótkim tnącym, podwójnie wzmocniona</t>
  </si>
  <si>
    <t>1/2 koła okrągła, o zakończeniu krótkim tnącym, wzmocniona</t>
  </si>
  <si>
    <t>Szwy syntetyczne, wchłanialne w terminie ok. 42 dni, powlekane, plecionki z igłą.</t>
  </si>
  <si>
    <t>19</t>
  </si>
  <si>
    <t xml:space="preserve">3/8 odwrotnie tnąca </t>
  </si>
  <si>
    <t>Formularz cenowy - zadanie nr 7</t>
  </si>
  <si>
    <t xml:space="preserve">Chirurgii Klatki Piersiowej </t>
  </si>
  <si>
    <t>Kardiologii</t>
  </si>
  <si>
    <t>CBO</t>
  </si>
  <si>
    <t>AMB.CH.</t>
  </si>
  <si>
    <t>Szwy syntetyczne, niewchłanialne, plecionka z igłą, poliester.</t>
  </si>
  <si>
    <t>25-26</t>
  </si>
  <si>
    <t>26-27</t>
  </si>
  <si>
    <t>Szwy syntetyczne, niewchłanialne, plecionki bez igły, poliester.</t>
  </si>
  <si>
    <t>10 x 75</t>
  </si>
  <si>
    <t>5 x 75</t>
  </si>
  <si>
    <t>Szwy syntetyczne niewchanialne, niepowlekane, monofilamentowe, produkowane z polipropylenu i polietylenu, z igłą.</t>
  </si>
  <si>
    <t>1/2 koła okrągła o zakończeniu krótkim tnącym</t>
  </si>
  <si>
    <t>30 z pętlą</t>
  </si>
  <si>
    <t>3/8 koła okrągła o zakończeniu krótkim tnącym</t>
  </si>
  <si>
    <t>okrągła progresywnie zakrzywiona</t>
  </si>
  <si>
    <t xml:space="preserve"> Wartość brutto                              
(zł)                           
9 = 10+12</t>
  </si>
  <si>
    <t xml:space="preserve">1.Wykonawca oświadcza, że wszystkie oferowane wyroby medyczne w ramach niniejszego zadania posiadają ważne dokumenty dopuszczające do obrotu i do używania na terenie Rzeczypospolitej Polskiej - zgodnie z obowiązującym prawem. Kopie przedmiotowych dokumentów zostaną przekazane zamawiającemu niezwłocznie na jego wniosek.                                                                                                                                                                          2.Zamawiający wymaga umieszczenia obowiązkowo nazwy proponowanego produktu( kolumna nr 13)
</t>
  </si>
  <si>
    <t>Załącznik nr 8 do SWZ</t>
  </si>
  <si>
    <t>Załącznik nr 1 do umowy LA.280.3.7.2022</t>
  </si>
  <si>
    <t>3.Wykonawca oświadcza, że poszczególne dostawy przedmiotu zamówienia realizowane będą  w terminie: 3 dni roboczych od daty złożenia zamówienia za pośrednictwem poczty elektronicznej na adres e-mail: ................................................................................., adres poczty elektronicznej służący do składania reklamacji przez Zamawiającego  e-mail:.........................................................................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</si>
</sst>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\ * #,##0.00&quot; zł &quot;;\-* #,##0.00&quot; zł &quot;;\ * \-#&quot; zł &quot;;@\ "/>
    <numFmt numFmtId="165" formatCode="#,##0.00\ ;\-#,##0.00\ "/>
  </numFmts>
  <fonts count="52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E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7"/>
      <color indexed="8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6" fillId="27" borderId="1" applyNumberFormat="0" applyAlignment="0" applyProtection="0"/>
    <xf numFmtId="9" fontId="1" fillId="0" borderId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right" vertical="center"/>
    </xf>
    <xf numFmtId="49" fontId="12" fillId="0" borderId="10" xfId="62" applyNumberFormat="1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1" fontId="11" fillId="0" borderId="10" xfId="0" applyNumberFormat="1" applyFont="1" applyFill="1" applyBorder="1" applyAlignment="1">
      <alignment horizontal="center" vertical="center"/>
    </xf>
    <xf numFmtId="4" fontId="6" fillId="0" borderId="13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2" fillId="0" borderId="14" xfId="62" applyFont="1" applyFill="1" applyBorder="1" applyAlignment="1">
      <alignment horizontal="center" vertical="center"/>
      <protection/>
    </xf>
    <xf numFmtId="49" fontId="12" fillId="0" borderId="14" xfId="62" applyNumberFormat="1" applyFont="1" applyFill="1" applyBorder="1" applyAlignment="1">
      <alignment horizontal="center" vertical="center" wrapText="1"/>
      <protection/>
    </xf>
    <xf numFmtId="0" fontId="12" fillId="0" borderId="10" xfId="62" applyFont="1" applyFill="1" applyBorder="1" applyAlignment="1">
      <alignment horizontal="center" vertical="center"/>
      <protection/>
    </xf>
    <xf numFmtId="49" fontId="12" fillId="0" borderId="15" xfId="109" applyNumberFormat="1" applyFont="1" applyFill="1" applyBorder="1" applyAlignment="1">
      <alignment vertical="center"/>
      <protection/>
    </xf>
    <xf numFmtId="49" fontId="12" fillId="0" borderId="16" xfId="109" applyNumberFormat="1" applyFont="1" applyFill="1" applyBorder="1" applyAlignment="1">
      <alignment vertical="center"/>
      <protection/>
    </xf>
    <xf numFmtId="49" fontId="12" fillId="0" borderId="16" xfId="109" applyNumberFormat="1" applyFont="1" applyFill="1" applyBorder="1" applyAlignment="1">
      <alignment vertical="center" wrapText="1"/>
      <protection/>
    </xf>
    <xf numFmtId="49" fontId="12" fillId="0" borderId="17" xfId="109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 vertical="center"/>
    </xf>
    <xf numFmtId="0" fontId="12" fillId="0" borderId="10" xfId="109" applyFont="1" applyFill="1" applyBorder="1" applyAlignment="1">
      <alignment horizontal="center" vertical="center"/>
      <protection/>
    </xf>
    <xf numFmtId="49" fontId="12" fillId="0" borderId="10" xfId="109" applyNumberFormat="1" applyFont="1" applyFill="1" applyBorder="1" applyAlignment="1">
      <alignment horizontal="center" vertical="center"/>
      <protection/>
    </xf>
    <xf numFmtId="49" fontId="13" fillId="0" borderId="10" xfId="109" applyNumberFormat="1" applyFont="1" applyFill="1" applyBorder="1" applyAlignment="1">
      <alignment horizontal="center" vertical="center"/>
      <protection/>
    </xf>
    <xf numFmtId="49" fontId="13" fillId="0" borderId="15" xfId="109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right" vertical="center"/>
    </xf>
    <xf numFmtId="2" fontId="13" fillId="0" borderId="10" xfId="0" applyNumberFormat="1" applyFont="1" applyFill="1" applyBorder="1" applyAlignment="1">
      <alignment horizontal="right" vertical="center"/>
    </xf>
    <xf numFmtId="49" fontId="12" fillId="0" borderId="10" xfId="102" applyNumberFormat="1" applyFont="1" applyFill="1" applyBorder="1" applyAlignment="1">
      <alignment horizontal="right" vertical="center" wrapText="1"/>
      <protection/>
    </xf>
    <xf numFmtId="165" fontId="7" fillId="0" borderId="10" xfId="0" applyNumberFormat="1" applyFont="1" applyFill="1" applyBorder="1" applyAlignment="1">
      <alignment horizontal="right" vertical="center" wrapText="1"/>
    </xf>
    <xf numFmtId="49" fontId="13" fillId="0" borderId="10" xfId="52" applyNumberFormat="1" applyFont="1" applyFill="1" applyBorder="1" applyAlignment="1">
      <alignment horizontal="center" vertical="center"/>
      <protection/>
    </xf>
    <xf numFmtId="49" fontId="13" fillId="0" borderId="15" xfId="52" applyNumberFormat="1" applyFont="1" applyFill="1" applyBorder="1" applyAlignment="1">
      <alignment horizontal="center" vertical="center" wrapText="1"/>
      <protection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5" xfId="0" applyNumberFormat="1" applyFont="1" applyFill="1" applyBorder="1" applyAlignment="1">
      <alignment horizontal="center" vertical="center" wrapText="1"/>
    </xf>
    <xf numFmtId="49" fontId="12" fillId="0" borderId="10" xfId="120" applyNumberFormat="1" applyFont="1" applyFill="1" applyBorder="1" applyAlignment="1">
      <alignment horizontal="center" vertical="center"/>
      <protection/>
    </xf>
    <xf numFmtId="49" fontId="13" fillId="0" borderId="10" xfId="120" applyNumberFormat="1" applyFont="1" applyFill="1" applyBorder="1" applyAlignment="1">
      <alignment horizontal="center" vertical="center"/>
      <protection/>
    </xf>
    <xf numFmtId="49" fontId="13" fillId="0" borderId="15" xfId="120" applyNumberFormat="1" applyFont="1" applyFill="1" applyBorder="1" applyAlignment="1">
      <alignment horizontal="center" vertical="center" wrapText="1"/>
      <protection/>
    </xf>
    <xf numFmtId="49" fontId="12" fillId="0" borderId="10" xfId="118" applyNumberFormat="1" applyFont="1" applyFill="1" applyBorder="1" applyAlignment="1">
      <alignment horizontal="center" vertical="center"/>
      <protection/>
    </xf>
    <xf numFmtId="49" fontId="7" fillId="0" borderId="10" xfId="0" applyNumberFormat="1" applyFont="1" applyFill="1" applyBorder="1" applyAlignment="1">
      <alignment horizontal="center" vertical="center"/>
    </xf>
    <xf numFmtId="49" fontId="12" fillId="0" borderId="10" xfId="57" applyNumberFormat="1" applyFont="1" applyFill="1" applyBorder="1" applyAlignment="1">
      <alignment horizontal="center" vertical="center"/>
      <protection/>
    </xf>
    <xf numFmtId="49" fontId="13" fillId="0" borderId="10" xfId="57" applyNumberFormat="1" applyFont="1" applyFill="1" applyBorder="1" applyAlignment="1">
      <alignment horizontal="center" vertical="center"/>
      <protection/>
    </xf>
    <xf numFmtId="49" fontId="13" fillId="0" borderId="15" xfId="57" applyNumberFormat="1" applyFont="1" applyFill="1" applyBorder="1" applyAlignment="1">
      <alignment horizontal="center" vertical="center" wrapText="1"/>
      <protection/>
    </xf>
    <xf numFmtId="49" fontId="12" fillId="0" borderId="10" xfId="56" applyNumberFormat="1" applyFont="1" applyFill="1" applyBorder="1" applyAlignment="1">
      <alignment horizontal="center" vertical="center"/>
      <protection/>
    </xf>
    <xf numFmtId="49" fontId="13" fillId="0" borderId="10" xfId="56" applyNumberFormat="1" applyFont="1" applyFill="1" applyBorder="1" applyAlignment="1">
      <alignment horizontal="center" vertical="center"/>
      <protection/>
    </xf>
    <xf numFmtId="49" fontId="13" fillId="0" borderId="15" xfId="56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/>
      <protection/>
    </xf>
    <xf numFmtId="0" fontId="12" fillId="0" borderId="10" xfId="0" applyFont="1" applyFill="1" applyBorder="1" applyAlignment="1">
      <alignment horizontal="center" vertical="center" wrapText="1"/>
    </xf>
    <xf numFmtId="49" fontId="13" fillId="0" borderId="10" xfId="54" applyNumberFormat="1" applyFont="1" applyFill="1" applyBorder="1" applyAlignment="1">
      <alignment horizontal="center" vertical="center" wrapText="1"/>
      <protection/>
    </xf>
    <xf numFmtId="49" fontId="13" fillId="0" borderId="15" xfId="54" applyNumberFormat="1" applyFont="1" applyFill="1" applyBorder="1" applyAlignment="1">
      <alignment horizontal="center" vertical="center" wrapText="1"/>
      <protection/>
    </xf>
    <xf numFmtId="49" fontId="12" fillId="0" borderId="15" xfId="110" applyNumberFormat="1" applyFont="1" applyFill="1" applyBorder="1" applyAlignment="1">
      <alignment horizontal="left" vertical="center"/>
      <protection/>
    </xf>
    <xf numFmtId="49" fontId="12" fillId="0" borderId="16" xfId="110" applyNumberFormat="1" applyFont="1" applyFill="1" applyBorder="1" applyAlignment="1">
      <alignment horizontal="left" vertical="center"/>
      <protection/>
    </xf>
    <xf numFmtId="3" fontId="9" fillId="0" borderId="17" xfId="0" applyNumberFormat="1" applyFont="1" applyFill="1" applyBorder="1" applyAlignment="1">
      <alignment horizontal="right" vertical="center"/>
    </xf>
    <xf numFmtId="0" fontId="12" fillId="0" borderId="10" xfId="110" applyFont="1" applyFill="1" applyBorder="1" applyAlignment="1">
      <alignment horizontal="center" vertical="center"/>
      <protection/>
    </xf>
    <xf numFmtId="49" fontId="12" fillId="0" borderId="10" xfId="110" applyNumberFormat="1" applyFont="1" applyFill="1" applyBorder="1" applyAlignment="1">
      <alignment horizontal="center" vertical="center" wrapText="1"/>
      <protection/>
    </xf>
    <xf numFmtId="49" fontId="13" fillId="0" borderId="10" xfId="110" applyNumberFormat="1" applyFont="1" applyFill="1" applyBorder="1" applyAlignment="1">
      <alignment horizontal="center" vertical="center" wrapText="1"/>
      <protection/>
    </xf>
    <xf numFmtId="49" fontId="13" fillId="0" borderId="15" xfId="110" applyNumberFormat="1" applyFont="1" applyFill="1" applyBorder="1" applyAlignment="1">
      <alignment horizontal="center" vertical="center" wrapText="1"/>
      <protection/>
    </xf>
    <xf numFmtId="49" fontId="12" fillId="0" borderId="10" xfId="111" applyNumberFormat="1" applyFont="1" applyFill="1" applyBorder="1" applyAlignment="1">
      <alignment horizontal="center" vertical="center"/>
      <protection/>
    </xf>
    <xf numFmtId="49" fontId="13" fillId="0" borderId="10" xfId="111" applyNumberFormat="1" applyFont="1" applyFill="1" applyBorder="1" applyAlignment="1">
      <alignment horizontal="center" vertical="center"/>
      <protection/>
    </xf>
    <xf numFmtId="49" fontId="13" fillId="0" borderId="10" xfId="111" applyNumberFormat="1" applyFont="1" applyFill="1" applyBorder="1" applyAlignment="1">
      <alignment horizontal="center" vertical="center" wrapText="1"/>
      <protection/>
    </xf>
    <xf numFmtId="49" fontId="13" fillId="0" borderId="10" xfId="112" applyNumberFormat="1" applyFont="1" applyFill="1" applyBorder="1" applyAlignment="1">
      <alignment horizontal="center" vertical="center"/>
      <protection/>
    </xf>
    <xf numFmtId="49" fontId="12" fillId="0" borderId="10" xfId="110" applyNumberFormat="1" applyFont="1" applyFill="1" applyBorder="1" applyAlignment="1">
      <alignment horizontal="center" vertical="center"/>
      <protection/>
    </xf>
    <xf numFmtId="49" fontId="13" fillId="0" borderId="10" xfId="110" applyNumberFormat="1" applyFont="1" applyFill="1" applyBorder="1" applyAlignment="1">
      <alignment horizontal="center" vertical="center"/>
      <protection/>
    </xf>
    <xf numFmtId="49" fontId="13" fillId="0" borderId="15" xfId="115" applyNumberFormat="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12" fillId="0" borderId="10" xfId="62" applyNumberFormat="1" applyFont="1" applyFill="1" applyBorder="1" applyAlignment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4" fontId="13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12" fillId="0" borderId="10" xfId="59" applyFont="1" applyFill="1" applyBorder="1" applyAlignment="1">
      <alignment horizontal="center" vertical="center"/>
      <protection/>
    </xf>
    <xf numFmtId="49" fontId="12" fillId="0" borderId="10" xfId="59" applyNumberFormat="1" applyFont="1" applyFill="1" applyBorder="1" applyAlignment="1">
      <alignment horizontal="center" vertical="center"/>
      <protection/>
    </xf>
    <xf numFmtId="49" fontId="13" fillId="0" borderId="10" xfId="59" applyNumberFormat="1" applyFont="1" applyFill="1" applyBorder="1" applyAlignment="1">
      <alignment horizontal="center" vertical="center"/>
      <protection/>
    </xf>
    <xf numFmtId="165" fontId="6" fillId="0" borderId="10" xfId="0" applyNumberFormat="1" applyFont="1" applyFill="1" applyBorder="1" applyAlignment="1">
      <alignment horizontal="right" vertical="center" wrapText="1"/>
    </xf>
    <xf numFmtId="49" fontId="11" fillId="0" borderId="10" xfId="102" applyNumberFormat="1" applyFont="1" applyFill="1" applyBorder="1" applyAlignment="1">
      <alignment horizontal="center" vertical="center" wrapText="1"/>
      <protection/>
    </xf>
    <xf numFmtId="2" fontId="7" fillId="0" borderId="0" xfId="0" applyNumberFormat="1" applyFont="1" applyFill="1" applyAlignment="1">
      <alignment vertical="center"/>
    </xf>
    <xf numFmtId="49" fontId="12" fillId="0" borderId="10" xfId="60" applyNumberFormat="1" applyFont="1" applyFill="1" applyBorder="1" applyAlignment="1">
      <alignment horizontal="center" vertical="center"/>
      <protection/>
    </xf>
    <xf numFmtId="49" fontId="13" fillId="0" borderId="10" xfId="60" applyNumberFormat="1" applyFont="1" applyFill="1" applyBorder="1" applyAlignment="1">
      <alignment horizontal="center" vertical="center"/>
      <protection/>
    </xf>
    <xf numFmtId="49" fontId="12" fillId="0" borderId="10" xfId="61" applyNumberFormat="1" applyFont="1" applyFill="1" applyBorder="1" applyAlignment="1">
      <alignment horizontal="center" vertical="center"/>
      <protection/>
    </xf>
    <xf numFmtId="49" fontId="13" fillId="0" borderId="10" xfId="61" applyNumberFormat="1" applyFont="1" applyFill="1" applyBorder="1" applyAlignment="1">
      <alignment horizontal="center" vertical="center"/>
      <protection/>
    </xf>
    <xf numFmtId="4" fontId="9" fillId="0" borderId="13" xfId="0" applyNumberFormat="1" applyFont="1" applyFill="1" applyBorder="1" applyAlignment="1">
      <alignment vertical="center"/>
    </xf>
    <xf numFmtId="4" fontId="9" fillId="0" borderId="17" xfId="0" applyNumberFormat="1" applyFont="1" applyFill="1" applyBorder="1" applyAlignment="1">
      <alignment vertical="center"/>
    </xf>
    <xf numFmtId="4" fontId="9" fillId="0" borderId="15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right" vertical="center"/>
    </xf>
    <xf numFmtId="0" fontId="5" fillId="0" borderId="18" xfId="0" applyFont="1" applyFill="1" applyBorder="1" applyAlignment="1">
      <alignment horizontal="left" vertical="center" wrapText="1"/>
    </xf>
    <xf numFmtId="0" fontId="13" fillId="0" borderId="10" xfId="102" applyFont="1" applyFill="1" applyBorder="1" applyAlignment="1">
      <alignment vertical="center"/>
      <protection/>
    </xf>
    <xf numFmtId="0" fontId="13" fillId="0" borderId="10" xfId="102" applyFont="1" applyFill="1" applyBorder="1" applyAlignment="1">
      <alignment horizontal="left" vertical="center"/>
      <protection/>
    </xf>
    <xf numFmtId="0" fontId="12" fillId="0" borderId="10" xfId="102" applyFont="1" applyFill="1" applyBorder="1" applyAlignment="1">
      <alignment horizontal="center" vertical="center"/>
      <protection/>
    </xf>
    <xf numFmtId="49" fontId="12" fillId="0" borderId="10" xfId="102" applyNumberFormat="1" applyFont="1" applyFill="1" applyBorder="1" applyAlignment="1">
      <alignment horizontal="center" vertical="center"/>
      <protection/>
    </xf>
    <xf numFmtId="49" fontId="13" fillId="0" borderId="10" xfId="102" applyNumberFormat="1" applyFont="1" applyFill="1" applyBorder="1" applyAlignment="1">
      <alignment horizontal="center" vertical="center"/>
      <protection/>
    </xf>
    <xf numFmtId="49" fontId="13" fillId="0" borderId="10" xfId="102" applyNumberFormat="1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right" vertical="center"/>
    </xf>
    <xf numFmtId="4" fontId="7" fillId="0" borderId="17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/>
    </xf>
    <xf numFmtId="0" fontId="13" fillId="0" borderId="10" xfId="102" applyFont="1" applyFill="1" applyBorder="1" applyAlignment="1">
      <alignment horizontal="center" vertical="center" wrapText="1"/>
      <protection/>
    </xf>
    <xf numFmtId="0" fontId="12" fillId="0" borderId="10" xfId="101" applyFont="1" applyFill="1" applyBorder="1" applyAlignment="1">
      <alignment horizontal="center" vertical="center"/>
      <protection/>
    </xf>
    <xf numFmtId="49" fontId="12" fillId="0" borderId="10" xfId="101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vertical="center"/>
    </xf>
    <xf numFmtId="49" fontId="13" fillId="0" borderId="10" xfId="101" applyNumberFormat="1" applyFont="1" applyFill="1" applyBorder="1" applyAlignment="1">
      <alignment horizontal="center" vertical="center"/>
      <protection/>
    </xf>
    <xf numFmtId="1" fontId="13" fillId="0" borderId="10" xfId="102" applyNumberFormat="1" applyFont="1" applyFill="1" applyBorder="1" applyAlignment="1">
      <alignment horizontal="center" vertical="center"/>
      <protection/>
    </xf>
    <xf numFmtId="0" fontId="13" fillId="0" borderId="10" xfId="101" applyFont="1" applyFill="1" applyBorder="1" applyAlignment="1">
      <alignment horizontal="center" vertical="center" wrapText="1"/>
      <protection/>
    </xf>
    <xf numFmtId="49" fontId="12" fillId="0" borderId="10" xfId="101" applyNumberFormat="1" applyFont="1" applyFill="1" applyBorder="1" applyAlignment="1">
      <alignment horizontal="center" vertical="center" wrapText="1"/>
      <protection/>
    </xf>
    <xf numFmtId="49" fontId="13" fillId="0" borderId="10" xfId="101" applyNumberFormat="1" applyFont="1" applyFill="1" applyBorder="1" applyAlignment="1">
      <alignment horizontal="center" vertical="center" wrapText="1"/>
      <protection/>
    </xf>
    <xf numFmtId="0" fontId="13" fillId="0" borderId="10" xfId="102" applyFont="1" applyFill="1" applyBorder="1" applyAlignment="1">
      <alignment horizontal="center" vertical="center"/>
      <protection/>
    </xf>
    <xf numFmtId="4" fontId="13" fillId="0" borderId="10" xfId="102" applyNumberFormat="1" applyFont="1" applyFill="1" applyBorder="1" applyAlignment="1">
      <alignment horizontal="center" vertical="center"/>
      <protection/>
    </xf>
    <xf numFmtId="4" fontId="9" fillId="0" borderId="0" xfId="0" applyNumberFormat="1" applyFont="1" applyFill="1" applyAlignment="1">
      <alignment horizontal="right" vertical="center"/>
    </xf>
    <xf numFmtId="4" fontId="13" fillId="0" borderId="0" xfId="0" applyNumberFormat="1" applyFont="1" applyFill="1" applyAlignment="1">
      <alignment horizontal="center" vertical="center"/>
    </xf>
    <xf numFmtId="1" fontId="13" fillId="0" borderId="0" xfId="102" applyNumberFormat="1" applyFont="1" applyFill="1" applyAlignment="1">
      <alignment horizontal="center" vertical="center"/>
      <protection/>
    </xf>
    <xf numFmtId="0" fontId="12" fillId="0" borderId="0" xfId="102" applyFont="1" applyFill="1" applyAlignment="1">
      <alignment horizontal="left" vertical="center" wrapText="1"/>
      <protection/>
    </xf>
    <xf numFmtId="49" fontId="12" fillId="0" borderId="10" xfId="102" applyNumberFormat="1" applyFont="1" applyFill="1" applyBorder="1" applyAlignment="1">
      <alignment horizontal="center" vertical="center" wrapText="1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12" fillId="0" borderId="10" xfId="102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>
      <alignment horizontal="center"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12" fillId="0" borderId="10" xfId="62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7" fillId="0" borderId="10" xfId="62" applyFont="1" applyFill="1" applyBorder="1" applyAlignment="1">
      <alignment horizontal="center" vertical="center" wrapText="1"/>
      <protection/>
    </xf>
    <xf numFmtId="0" fontId="17" fillId="0" borderId="10" xfId="102" applyFont="1" applyFill="1" applyBorder="1" applyAlignment="1">
      <alignment horizontal="center" vertical="center" wrapText="1"/>
      <protection/>
    </xf>
    <xf numFmtId="0" fontId="12" fillId="0" borderId="10" xfId="104" applyFont="1" applyFill="1" applyBorder="1" applyAlignment="1">
      <alignment horizontal="center" vertical="center"/>
      <protection/>
    </xf>
    <xf numFmtId="49" fontId="12" fillId="0" borderId="10" xfId="104" applyNumberFormat="1" applyFont="1" applyFill="1" applyBorder="1" applyAlignment="1">
      <alignment horizontal="center" vertical="center"/>
      <protection/>
    </xf>
    <xf numFmtId="49" fontId="13" fillId="0" borderId="10" xfId="104" applyNumberFormat="1" applyFont="1" applyFill="1" applyBorder="1" applyAlignment="1">
      <alignment horizontal="center" vertical="center"/>
      <protection/>
    </xf>
    <xf numFmtId="49" fontId="13" fillId="0" borderId="10" xfId="104" applyNumberFormat="1" applyFont="1" applyFill="1" applyBorder="1" applyAlignment="1">
      <alignment horizontal="center" vertical="center" wrapText="1"/>
      <protection/>
    </xf>
    <xf numFmtId="0" fontId="13" fillId="0" borderId="10" xfId="104" applyFont="1" applyFill="1" applyBorder="1" applyAlignment="1">
      <alignment horizontal="center" vertical="center" wrapText="1"/>
      <protection/>
    </xf>
    <xf numFmtId="1" fontId="13" fillId="0" borderId="10" xfId="104" applyNumberFormat="1" applyFont="1" applyFill="1" applyBorder="1" applyAlignment="1">
      <alignment horizontal="center" vertical="center"/>
      <protection/>
    </xf>
    <xf numFmtId="4" fontId="13" fillId="0" borderId="10" xfId="104" applyNumberFormat="1" applyFont="1" applyFill="1" applyBorder="1" applyAlignment="1">
      <alignment horizontal="center" vertical="center"/>
      <protection/>
    </xf>
    <xf numFmtId="4" fontId="7" fillId="0" borderId="15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12" fillId="0" borderId="10" xfId="105" applyFont="1" applyFill="1" applyBorder="1" applyAlignment="1">
      <alignment horizontal="center" vertical="center"/>
      <protection/>
    </xf>
    <xf numFmtId="49" fontId="12" fillId="0" borderId="10" xfId="105" applyNumberFormat="1" applyFont="1" applyFill="1" applyBorder="1" applyAlignment="1">
      <alignment horizontal="center" vertical="center"/>
      <protection/>
    </xf>
    <xf numFmtId="49" fontId="13" fillId="0" borderId="10" xfId="105" applyNumberFormat="1" applyFont="1" applyFill="1" applyBorder="1" applyAlignment="1">
      <alignment horizontal="center" vertical="center"/>
      <protection/>
    </xf>
    <xf numFmtId="0" fontId="13" fillId="0" borderId="10" xfId="105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" fontId="6" fillId="0" borderId="15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top" wrapText="1"/>
    </xf>
    <xf numFmtId="0" fontId="12" fillId="0" borderId="10" xfId="59" applyFont="1" applyFill="1" applyBorder="1" applyAlignment="1">
      <alignment horizontal="left" vertical="center" wrapText="1"/>
      <protection/>
    </xf>
    <xf numFmtId="4" fontId="9" fillId="0" borderId="15" xfId="0" applyNumberFormat="1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right" vertical="center"/>
    </xf>
    <xf numFmtId="1" fontId="13" fillId="0" borderId="10" xfId="102" applyNumberFormat="1" applyFont="1" applyFill="1" applyBorder="1" applyAlignment="1">
      <alignment horizontal="center" vertical="center"/>
      <protection/>
    </xf>
    <xf numFmtId="4" fontId="7" fillId="0" borderId="17" xfId="0" applyNumberFormat="1" applyFont="1" applyFill="1" applyBorder="1" applyAlignment="1">
      <alignment horizontal="center" vertical="center"/>
    </xf>
    <xf numFmtId="0" fontId="13" fillId="0" borderId="17" xfId="102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2" fillId="0" borderId="10" xfId="102" applyFont="1" applyFill="1" applyBorder="1" applyAlignment="1">
      <alignment vertical="center"/>
      <protection/>
    </xf>
    <xf numFmtId="0" fontId="12" fillId="0" borderId="19" xfId="102" applyFont="1" applyFill="1" applyBorder="1" applyAlignment="1">
      <alignment horizontal="left" vertical="center" wrapText="1"/>
      <protection/>
    </xf>
    <xf numFmtId="0" fontId="12" fillId="0" borderId="10" xfId="102" applyFont="1" applyFill="1" applyBorder="1" applyAlignment="1">
      <alignment horizontal="left" vertical="center"/>
      <protection/>
    </xf>
    <xf numFmtId="0" fontId="12" fillId="0" borderId="10" xfId="102" applyFont="1" applyFill="1" applyBorder="1" applyAlignment="1">
      <alignment vertical="center" wrapText="1"/>
      <protection/>
    </xf>
    <xf numFmtId="0" fontId="12" fillId="0" borderId="20" xfId="102" applyFont="1" applyFill="1" applyBorder="1" applyAlignment="1">
      <alignment horizontal="left" vertical="center" wrapText="1"/>
      <protection/>
    </xf>
    <xf numFmtId="49" fontId="12" fillId="0" borderId="10" xfId="102" applyNumberFormat="1" applyFont="1" applyFill="1" applyBorder="1" applyAlignment="1">
      <alignment horizontal="left" vertical="center"/>
      <protection/>
    </xf>
    <xf numFmtId="0" fontId="12" fillId="0" borderId="10" xfId="105" applyFont="1" applyFill="1" applyBorder="1" applyAlignment="1">
      <alignment horizontal="left" vertical="center" wrapText="1"/>
      <protection/>
    </xf>
    <xf numFmtId="4" fontId="14" fillId="0" borderId="15" xfId="0" applyNumberFormat="1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9" fontId="12" fillId="0" borderId="10" xfId="104" applyNumberFormat="1" applyFont="1" applyFill="1" applyBorder="1" applyAlignment="1">
      <alignment horizontal="left" vertical="center"/>
      <protection/>
    </xf>
    <xf numFmtId="49" fontId="12" fillId="0" borderId="10" xfId="105" applyNumberFormat="1" applyFont="1" applyFill="1" applyBorder="1" applyAlignment="1">
      <alignment horizontal="left" vertical="center"/>
      <protection/>
    </xf>
  </cellXfs>
  <cellStyles count="11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 3" xfId="51"/>
    <cellStyle name="Normalny 10" xfId="52"/>
    <cellStyle name="Normalny 11" xfId="53"/>
    <cellStyle name="Normalny 12" xfId="54"/>
    <cellStyle name="Normalny 13" xfId="55"/>
    <cellStyle name="Normalny 14" xfId="56"/>
    <cellStyle name="Normalny 15" xfId="57"/>
    <cellStyle name="Normalny 16" xfId="58"/>
    <cellStyle name="Normalny 17" xfId="59"/>
    <cellStyle name="Normalny 18" xfId="60"/>
    <cellStyle name="Normalny 19" xfId="61"/>
    <cellStyle name="Normalny 2" xfId="62"/>
    <cellStyle name="Normalny 2 10" xfId="63"/>
    <cellStyle name="Normalny 2 11" xfId="64"/>
    <cellStyle name="Normalny 2 12" xfId="65"/>
    <cellStyle name="Normalny 2 13" xfId="66"/>
    <cellStyle name="Normalny 2 14" xfId="67"/>
    <cellStyle name="Normalny 2 15" xfId="68"/>
    <cellStyle name="Normalny 2 16" xfId="69"/>
    <cellStyle name="Normalny 2 17" xfId="70"/>
    <cellStyle name="Normalny 2 18" xfId="71"/>
    <cellStyle name="Normalny 2 19" xfId="72"/>
    <cellStyle name="Normalny 2 2" xfId="73"/>
    <cellStyle name="Normalny 2 20" xfId="74"/>
    <cellStyle name="Normalny 2 21" xfId="75"/>
    <cellStyle name="Normalny 2 22" xfId="76"/>
    <cellStyle name="Normalny 2 23" xfId="77"/>
    <cellStyle name="Normalny 2 24" xfId="78"/>
    <cellStyle name="Normalny 2 25" xfId="79"/>
    <cellStyle name="Normalny 2 26" xfId="80"/>
    <cellStyle name="Normalny 2 27" xfId="81"/>
    <cellStyle name="Normalny 2 28" xfId="82"/>
    <cellStyle name="Normalny 2 29" xfId="83"/>
    <cellStyle name="Normalny 2 3" xfId="84"/>
    <cellStyle name="Normalny 2 30" xfId="85"/>
    <cellStyle name="Normalny 2 31" xfId="86"/>
    <cellStyle name="Normalny 2 32" xfId="87"/>
    <cellStyle name="Normalny 2 33" xfId="88"/>
    <cellStyle name="Normalny 2 34" xfId="89"/>
    <cellStyle name="Normalny 2 35" xfId="90"/>
    <cellStyle name="Normalny 2 36" xfId="91"/>
    <cellStyle name="Normalny 2 37" xfId="92"/>
    <cellStyle name="Normalny 2 38" xfId="93"/>
    <cellStyle name="Normalny 2 4" xfId="94"/>
    <cellStyle name="Normalny 2 5" xfId="95"/>
    <cellStyle name="Normalny 2 6" xfId="96"/>
    <cellStyle name="Normalny 2 7" xfId="97"/>
    <cellStyle name="Normalny 2 8" xfId="98"/>
    <cellStyle name="Normalny 2 9" xfId="99"/>
    <cellStyle name="Normalny 20" xfId="100"/>
    <cellStyle name="Normalny 21" xfId="101"/>
    <cellStyle name="Normalny 23" xfId="102"/>
    <cellStyle name="Normalny 24" xfId="103"/>
    <cellStyle name="Normalny 25" xfId="104"/>
    <cellStyle name="Normalny 26" xfId="105"/>
    <cellStyle name="Normalny 27" xfId="106"/>
    <cellStyle name="Normalny 28" xfId="107"/>
    <cellStyle name="Normalny 29" xfId="108"/>
    <cellStyle name="Normalny 3" xfId="109"/>
    <cellStyle name="Normalny 30" xfId="110"/>
    <cellStyle name="Normalny 33" xfId="111"/>
    <cellStyle name="Normalny 34" xfId="112"/>
    <cellStyle name="Normalny 35" xfId="113"/>
    <cellStyle name="Normalny 36" xfId="114"/>
    <cellStyle name="Normalny 37" xfId="115"/>
    <cellStyle name="Normalny 38" xfId="116"/>
    <cellStyle name="Normalny 5" xfId="117"/>
    <cellStyle name="Normalny 6" xfId="118"/>
    <cellStyle name="Normalny 7" xfId="119"/>
    <cellStyle name="Normalny 8" xfId="120"/>
    <cellStyle name="Normalny 9" xfId="121"/>
    <cellStyle name="Obliczenia" xfId="122"/>
    <cellStyle name="Percent" xfId="123"/>
    <cellStyle name="Suma" xfId="124"/>
    <cellStyle name="Tekst objaśnienia" xfId="125"/>
    <cellStyle name="Tekst ostrzeżenia" xfId="126"/>
    <cellStyle name="Tytuł" xfId="127"/>
    <cellStyle name="Uwaga" xfId="128"/>
    <cellStyle name="Currency" xfId="129"/>
    <cellStyle name="Currency [0]" xfId="130"/>
    <cellStyle name="Zły" xfId="1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N51"/>
  <sheetViews>
    <sheetView zoomScalePageLayoutView="0" workbookViewId="0" topLeftCell="A1">
      <selection activeCell="L51" sqref="L51"/>
    </sheetView>
  </sheetViews>
  <sheetFormatPr defaultColWidth="8.796875" defaultRowHeight="13.5" customHeight="1"/>
  <cols>
    <col min="1" max="1" width="4.69921875" style="1" customWidth="1"/>
    <col min="2" max="2" width="6.3984375" style="1" customWidth="1"/>
    <col min="3" max="3" width="5.3984375" style="1" customWidth="1"/>
    <col min="4" max="4" width="7" style="1" customWidth="1"/>
    <col min="5" max="5" width="6.8984375" style="1" customWidth="1"/>
    <col min="6" max="6" width="16.19921875" style="1" customWidth="1"/>
    <col min="7" max="7" width="7.3984375" style="1" customWidth="1"/>
    <col min="8" max="8" width="10.19921875" style="1" customWidth="1"/>
    <col min="9" max="9" width="11" style="20" customWidth="1"/>
    <col min="10" max="10" width="9.09765625" style="1" customWidth="1"/>
    <col min="11" max="11" width="7" style="1" customWidth="1"/>
    <col min="12" max="12" width="9.19921875" style="20" customWidth="1"/>
    <col min="13" max="13" width="10.5" style="21" customWidth="1"/>
    <col min="14" max="16384" width="9" style="1" customWidth="1"/>
  </cols>
  <sheetData>
    <row r="1" spans="1:10" s="4" customFormat="1" ht="13.5" customHeight="1">
      <c r="A1" s="2"/>
      <c r="B1" s="2"/>
      <c r="C1" s="2"/>
      <c r="D1" s="2"/>
      <c r="E1" s="2"/>
      <c r="F1" s="2"/>
      <c r="G1" s="2"/>
      <c r="H1" s="3"/>
      <c r="I1" s="22"/>
      <c r="J1" s="2"/>
    </row>
    <row r="2" spans="1:12" s="7" customFormat="1" ht="11.25" customHeight="1">
      <c r="A2" s="5"/>
      <c r="B2" s="5"/>
      <c r="C2" s="5"/>
      <c r="D2" s="5"/>
      <c r="E2" s="5"/>
      <c r="F2" s="5"/>
      <c r="G2" s="5"/>
      <c r="H2" s="6"/>
      <c r="I2" s="6"/>
      <c r="J2" s="6"/>
      <c r="K2" s="6"/>
      <c r="L2" s="6"/>
    </row>
    <row r="3" spans="1:13" s="7" customFormat="1" ht="14.25" customHeight="1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2" customFormat="1" ht="39" customHeight="1">
      <c r="A4" s="155" t="s">
        <v>30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</row>
    <row r="5" spans="1:14" s="2" customFormat="1" ht="28.5" customHeight="1">
      <c r="A5" s="156" t="s">
        <v>31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24"/>
      <c r="N5" s="24"/>
    </row>
    <row r="6" spans="1:14" s="2" customFormat="1" ht="15" customHeight="1">
      <c r="A6" s="157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</row>
    <row r="7" spans="1:14" s="5" customFormat="1" ht="63.75" customHeight="1">
      <c r="A7" s="25" t="s">
        <v>0</v>
      </c>
      <c r="B7" s="26" t="s">
        <v>1</v>
      </c>
      <c r="C7" s="26" t="s">
        <v>2</v>
      </c>
      <c r="D7" s="26" t="s">
        <v>3</v>
      </c>
      <c r="E7" s="26" t="s">
        <v>4</v>
      </c>
      <c r="F7" s="26" t="s">
        <v>5</v>
      </c>
      <c r="G7" s="11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3" t="s">
        <v>11</v>
      </c>
      <c r="M7" s="11" t="s">
        <v>12</v>
      </c>
      <c r="N7" s="14" t="s">
        <v>32</v>
      </c>
    </row>
    <row r="8" spans="1:14" s="5" customFormat="1" ht="14.2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14">
        <v>14</v>
      </c>
    </row>
    <row r="9" spans="1:14" s="32" customFormat="1" ht="24" customHeight="1">
      <c r="A9" s="28" t="s">
        <v>33</v>
      </c>
      <c r="B9" s="29"/>
      <c r="C9" s="29"/>
      <c r="D9" s="29"/>
      <c r="E9" s="29"/>
      <c r="F9" s="29"/>
      <c r="G9" s="30"/>
      <c r="H9" s="30"/>
      <c r="I9" s="30"/>
      <c r="J9" s="30"/>
      <c r="K9" s="30"/>
      <c r="L9" s="30"/>
      <c r="M9" s="31"/>
      <c r="N9" s="15"/>
    </row>
    <row r="10" spans="1:14" s="5" customFormat="1" ht="19.5" customHeight="1">
      <c r="A10" s="33">
        <v>1</v>
      </c>
      <c r="B10" s="34" t="s">
        <v>13</v>
      </c>
      <c r="C10" s="35" t="s">
        <v>26</v>
      </c>
      <c r="D10" s="35" t="s">
        <v>34</v>
      </c>
      <c r="E10" s="35" t="s">
        <v>35</v>
      </c>
      <c r="F10" s="36" t="s">
        <v>36</v>
      </c>
      <c r="G10" s="37">
        <v>36</v>
      </c>
      <c r="H10" s="16">
        <f aca="true" t="shared" si="0" ref="H10:H38">I10/G10</f>
        <v>55.62</v>
      </c>
      <c r="I10" s="17">
        <f aca="true" t="shared" si="1" ref="I10:I38">L10+(L10*J10/100)</f>
        <v>2002.32</v>
      </c>
      <c r="J10" s="18">
        <v>8</v>
      </c>
      <c r="K10" s="38">
        <v>51.5</v>
      </c>
      <c r="L10" s="17">
        <f aca="true" t="shared" si="2" ref="L10:L50">K10*G10</f>
        <v>1854</v>
      </c>
      <c r="M10" s="39"/>
      <c r="N10" s="15"/>
    </row>
    <row r="11" spans="1:14" s="5" customFormat="1" ht="11.25" customHeight="1">
      <c r="A11" s="33">
        <v>2</v>
      </c>
      <c r="B11" s="34" t="s">
        <v>17</v>
      </c>
      <c r="C11" s="35" t="s">
        <v>26</v>
      </c>
      <c r="D11" s="35" t="s">
        <v>37</v>
      </c>
      <c r="E11" s="35" t="s">
        <v>38</v>
      </c>
      <c r="F11" s="36" t="s">
        <v>18</v>
      </c>
      <c r="G11" s="37">
        <v>720</v>
      </c>
      <c r="H11" s="16">
        <f t="shared" si="0"/>
        <v>11.88</v>
      </c>
      <c r="I11" s="17">
        <f t="shared" si="1"/>
        <v>8553.6</v>
      </c>
      <c r="J11" s="18">
        <v>8</v>
      </c>
      <c r="K11" s="40">
        <v>11</v>
      </c>
      <c r="L11" s="17">
        <f t="shared" si="2"/>
        <v>7920</v>
      </c>
      <c r="M11" s="39"/>
      <c r="N11" s="15"/>
    </row>
    <row r="12" spans="1:14" s="5" customFormat="1" ht="11.25" customHeight="1">
      <c r="A12" s="33">
        <v>3</v>
      </c>
      <c r="B12" s="34" t="s">
        <v>19</v>
      </c>
      <c r="C12" s="35" t="s">
        <v>26</v>
      </c>
      <c r="D12" s="35" t="s">
        <v>37</v>
      </c>
      <c r="E12" s="35" t="s">
        <v>21</v>
      </c>
      <c r="F12" s="36" t="s">
        <v>18</v>
      </c>
      <c r="G12" s="37">
        <v>1440</v>
      </c>
      <c r="H12" s="16">
        <f t="shared" si="0"/>
        <v>9.612</v>
      </c>
      <c r="I12" s="17">
        <f t="shared" si="1"/>
        <v>13841.28</v>
      </c>
      <c r="J12" s="18">
        <v>8</v>
      </c>
      <c r="K12" s="40">
        <v>8.9</v>
      </c>
      <c r="L12" s="17">
        <f t="shared" si="2"/>
        <v>12816</v>
      </c>
      <c r="M12" s="39"/>
      <c r="N12" s="15"/>
    </row>
    <row r="13" spans="1:14" s="5" customFormat="1" ht="11.25" customHeight="1">
      <c r="A13" s="33">
        <v>4</v>
      </c>
      <c r="B13" s="34" t="s">
        <v>22</v>
      </c>
      <c r="C13" s="35" t="s">
        <v>26</v>
      </c>
      <c r="D13" s="35" t="s">
        <v>37</v>
      </c>
      <c r="E13" s="35" t="s">
        <v>21</v>
      </c>
      <c r="F13" s="36" t="s">
        <v>18</v>
      </c>
      <c r="G13" s="37">
        <v>1800</v>
      </c>
      <c r="H13" s="16">
        <f t="shared" si="0"/>
        <v>8.424000000000001</v>
      </c>
      <c r="I13" s="17">
        <f t="shared" si="1"/>
        <v>15163.2</v>
      </c>
      <c r="J13" s="18">
        <v>8</v>
      </c>
      <c r="K13" s="40">
        <v>7.8</v>
      </c>
      <c r="L13" s="17">
        <f t="shared" si="2"/>
        <v>14040</v>
      </c>
      <c r="M13" s="39"/>
      <c r="N13" s="15"/>
    </row>
    <row r="14" spans="1:14" s="5" customFormat="1" ht="11.25" customHeight="1">
      <c r="A14" s="33">
        <v>5</v>
      </c>
      <c r="B14" s="34" t="s">
        <v>22</v>
      </c>
      <c r="C14" s="41" t="s">
        <v>26</v>
      </c>
      <c r="D14" s="35" t="s">
        <v>37</v>
      </c>
      <c r="E14" s="41" t="s">
        <v>23</v>
      </c>
      <c r="F14" s="42" t="s">
        <v>18</v>
      </c>
      <c r="G14" s="37">
        <v>900</v>
      </c>
      <c r="H14" s="16">
        <f t="shared" si="0"/>
        <v>9.72</v>
      </c>
      <c r="I14" s="17">
        <f t="shared" si="1"/>
        <v>8748</v>
      </c>
      <c r="J14" s="18">
        <v>8</v>
      </c>
      <c r="K14" s="40">
        <v>9</v>
      </c>
      <c r="L14" s="17">
        <f t="shared" si="2"/>
        <v>8100</v>
      </c>
      <c r="M14" s="39"/>
      <c r="N14" s="15"/>
    </row>
    <row r="15" spans="1:14" s="5" customFormat="1" ht="11.25" customHeight="1">
      <c r="A15" s="33">
        <v>6</v>
      </c>
      <c r="B15" s="34" t="s">
        <v>22</v>
      </c>
      <c r="C15" s="43" t="s">
        <v>26</v>
      </c>
      <c r="D15" s="35" t="s">
        <v>37</v>
      </c>
      <c r="E15" s="43" t="s">
        <v>25</v>
      </c>
      <c r="F15" s="44" t="s">
        <v>39</v>
      </c>
      <c r="G15" s="37">
        <v>900</v>
      </c>
      <c r="H15" s="16">
        <f t="shared" si="0"/>
        <v>7.56</v>
      </c>
      <c r="I15" s="17">
        <f t="shared" si="1"/>
        <v>6804</v>
      </c>
      <c r="J15" s="18">
        <v>8</v>
      </c>
      <c r="K15" s="40">
        <v>7</v>
      </c>
      <c r="L15" s="17">
        <f t="shared" si="2"/>
        <v>6300</v>
      </c>
      <c r="M15" s="39"/>
      <c r="N15" s="15"/>
    </row>
    <row r="16" spans="1:14" s="5" customFormat="1" ht="11.25" customHeight="1">
      <c r="A16" s="33">
        <v>7</v>
      </c>
      <c r="B16" s="45" t="s">
        <v>24</v>
      </c>
      <c r="C16" s="46" t="s">
        <v>26</v>
      </c>
      <c r="D16" s="35" t="s">
        <v>37</v>
      </c>
      <c r="E16" s="46" t="s">
        <v>23</v>
      </c>
      <c r="F16" s="47" t="s">
        <v>18</v>
      </c>
      <c r="G16" s="37">
        <v>1080</v>
      </c>
      <c r="H16" s="16">
        <f t="shared" si="0"/>
        <v>7.452</v>
      </c>
      <c r="I16" s="17">
        <f t="shared" si="1"/>
        <v>8048.16</v>
      </c>
      <c r="J16" s="18">
        <v>8</v>
      </c>
      <c r="K16" s="40">
        <v>6.9</v>
      </c>
      <c r="L16" s="17">
        <f t="shared" si="2"/>
        <v>7452</v>
      </c>
      <c r="M16" s="39"/>
      <c r="N16" s="15"/>
    </row>
    <row r="17" spans="1:14" s="5" customFormat="1" ht="11.25" customHeight="1">
      <c r="A17" s="33">
        <v>8</v>
      </c>
      <c r="B17" s="48" t="s">
        <v>24</v>
      </c>
      <c r="C17" s="49" t="s">
        <v>26</v>
      </c>
      <c r="D17" s="35" t="s">
        <v>37</v>
      </c>
      <c r="E17" s="43" t="s">
        <v>40</v>
      </c>
      <c r="F17" s="44" t="s">
        <v>41</v>
      </c>
      <c r="G17" s="37">
        <v>36</v>
      </c>
      <c r="H17" s="16">
        <f t="shared" si="0"/>
        <v>9.287999999999998</v>
      </c>
      <c r="I17" s="17">
        <f t="shared" si="1"/>
        <v>334.36799999999994</v>
      </c>
      <c r="J17" s="18">
        <v>8</v>
      </c>
      <c r="K17" s="40">
        <v>8.6</v>
      </c>
      <c r="L17" s="17">
        <f t="shared" si="2"/>
        <v>309.59999999999997</v>
      </c>
      <c r="M17" s="39"/>
      <c r="N17" s="15"/>
    </row>
    <row r="18" spans="1:14" s="5" customFormat="1" ht="21.75" customHeight="1">
      <c r="A18" s="33">
        <v>9</v>
      </c>
      <c r="B18" s="34" t="s">
        <v>24</v>
      </c>
      <c r="C18" s="35" t="s">
        <v>26</v>
      </c>
      <c r="D18" s="35" t="s">
        <v>37</v>
      </c>
      <c r="E18" s="35" t="s">
        <v>25</v>
      </c>
      <c r="F18" s="36" t="s">
        <v>18</v>
      </c>
      <c r="G18" s="37">
        <v>6300</v>
      </c>
      <c r="H18" s="16">
        <f t="shared" si="0"/>
        <v>5.292000000000001</v>
      </c>
      <c r="I18" s="17">
        <f t="shared" si="1"/>
        <v>33339.600000000006</v>
      </c>
      <c r="J18" s="18">
        <v>8</v>
      </c>
      <c r="K18" s="40">
        <v>4.9</v>
      </c>
      <c r="L18" s="17">
        <f t="shared" si="2"/>
        <v>30870.000000000004</v>
      </c>
      <c r="M18" s="39"/>
      <c r="N18" s="15"/>
    </row>
    <row r="19" spans="1:14" s="5" customFormat="1" ht="21.75" customHeight="1">
      <c r="A19" s="33">
        <v>10</v>
      </c>
      <c r="B19" s="34" t="s">
        <v>24</v>
      </c>
      <c r="C19" s="35" t="s">
        <v>26</v>
      </c>
      <c r="D19" s="35" t="s">
        <v>37</v>
      </c>
      <c r="E19" s="35" t="s">
        <v>34</v>
      </c>
      <c r="F19" s="36" t="s">
        <v>18</v>
      </c>
      <c r="G19" s="37">
        <v>7812</v>
      </c>
      <c r="H19" s="16">
        <f t="shared" si="0"/>
        <v>6.588</v>
      </c>
      <c r="I19" s="17">
        <f t="shared" si="1"/>
        <v>51465.456</v>
      </c>
      <c r="J19" s="18">
        <v>8</v>
      </c>
      <c r="K19" s="40">
        <v>6.1</v>
      </c>
      <c r="L19" s="17">
        <f t="shared" si="2"/>
        <v>47653.2</v>
      </c>
      <c r="M19" s="39"/>
      <c r="N19" s="15"/>
    </row>
    <row r="20" spans="1:14" s="5" customFormat="1" ht="19.5" customHeight="1">
      <c r="A20" s="33">
        <v>11</v>
      </c>
      <c r="B20" s="50" t="s">
        <v>14</v>
      </c>
      <c r="C20" s="51" t="s">
        <v>26</v>
      </c>
      <c r="D20" s="51" t="s">
        <v>42</v>
      </c>
      <c r="E20" s="51" t="s">
        <v>43</v>
      </c>
      <c r="F20" s="52" t="s">
        <v>44</v>
      </c>
      <c r="G20" s="37">
        <v>168</v>
      </c>
      <c r="H20" s="16">
        <f t="shared" si="0"/>
        <v>12.852</v>
      </c>
      <c r="I20" s="17">
        <f t="shared" si="1"/>
        <v>2159.136</v>
      </c>
      <c r="J20" s="18">
        <v>8</v>
      </c>
      <c r="K20" s="40">
        <v>11.9</v>
      </c>
      <c r="L20" s="17">
        <f t="shared" si="2"/>
        <v>1999.2</v>
      </c>
      <c r="M20" s="39"/>
      <c r="N20" s="15"/>
    </row>
    <row r="21" spans="1:14" s="5" customFormat="1" ht="23.25" customHeight="1">
      <c r="A21" s="33">
        <v>12</v>
      </c>
      <c r="B21" s="34" t="s">
        <v>27</v>
      </c>
      <c r="C21" s="35" t="s">
        <v>26</v>
      </c>
      <c r="D21" s="35" t="s">
        <v>37</v>
      </c>
      <c r="E21" s="35" t="s">
        <v>25</v>
      </c>
      <c r="F21" s="36" t="s">
        <v>18</v>
      </c>
      <c r="G21" s="37">
        <v>2772</v>
      </c>
      <c r="H21" s="16">
        <f t="shared" si="0"/>
        <v>5.3999999999999995</v>
      </c>
      <c r="I21" s="17">
        <f t="shared" si="1"/>
        <v>14968.8</v>
      </c>
      <c r="J21" s="18">
        <v>8</v>
      </c>
      <c r="K21" s="40">
        <v>5</v>
      </c>
      <c r="L21" s="17">
        <f t="shared" si="2"/>
        <v>13860</v>
      </c>
      <c r="M21" s="39"/>
      <c r="N21" s="15"/>
    </row>
    <row r="22" spans="1:14" s="5" customFormat="1" ht="20.25" customHeight="1">
      <c r="A22" s="33">
        <v>13</v>
      </c>
      <c r="B22" s="34" t="s">
        <v>27</v>
      </c>
      <c r="C22" s="35" t="s">
        <v>26</v>
      </c>
      <c r="D22" s="35" t="s">
        <v>37</v>
      </c>
      <c r="E22" s="35" t="s">
        <v>34</v>
      </c>
      <c r="F22" s="36" t="s">
        <v>18</v>
      </c>
      <c r="G22" s="37">
        <v>3600</v>
      </c>
      <c r="H22" s="16">
        <f t="shared" si="0"/>
        <v>6.372</v>
      </c>
      <c r="I22" s="17">
        <f t="shared" si="1"/>
        <v>22939.2</v>
      </c>
      <c r="J22" s="18">
        <v>8</v>
      </c>
      <c r="K22" s="40">
        <v>5.9</v>
      </c>
      <c r="L22" s="17">
        <f t="shared" si="2"/>
        <v>21240</v>
      </c>
      <c r="M22" s="39"/>
      <c r="N22" s="15"/>
    </row>
    <row r="23" spans="1:14" s="5" customFormat="1" ht="19.5" customHeight="1">
      <c r="A23" s="33">
        <v>14</v>
      </c>
      <c r="B23" s="34" t="s">
        <v>27</v>
      </c>
      <c r="C23" s="35" t="s">
        <v>26</v>
      </c>
      <c r="D23" s="35" t="s">
        <v>37</v>
      </c>
      <c r="E23" s="35" t="s">
        <v>45</v>
      </c>
      <c r="F23" s="36" t="s">
        <v>44</v>
      </c>
      <c r="G23" s="37">
        <v>2952</v>
      </c>
      <c r="H23" s="16">
        <f t="shared" si="0"/>
        <v>10.584</v>
      </c>
      <c r="I23" s="17">
        <f t="shared" si="1"/>
        <v>31243.968</v>
      </c>
      <c r="J23" s="18">
        <v>8</v>
      </c>
      <c r="K23" s="40">
        <v>9.8</v>
      </c>
      <c r="L23" s="17">
        <f t="shared" si="2"/>
        <v>28929.600000000002</v>
      </c>
      <c r="M23" s="39"/>
      <c r="N23" s="15"/>
    </row>
    <row r="24" spans="1:14" s="5" customFormat="1" ht="11.25" customHeight="1">
      <c r="A24" s="33">
        <v>15</v>
      </c>
      <c r="B24" s="53" t="s">
        <v>26</v>
      </c>
      <c r="C24" s="54" t="s">
        <v>26</v>
      </c>
      <c r="D24" s="54" t="s">
        <v>20</v>
      </c>
      <c r="E24" s="54" t="s">
        <v>46</v>
      </c>
      <c r="F24" s="55" t="s">
        <v>18</v>
      </c>
      <c r="G24" s="37">
        <v>612</v>
      </c>
      <c r="H24" s="16">
        <f t="shared" si="0"/>
        <v>7.2360000000000015</v>
      </c>
      <c r="I24" s="17">
        <f t="shared" si="1"/>
        <v>4428.432000000001</v>
      </c>
      <c r="J24" s="18">
        <v>8</v>
      </c>
      <c r="K24" s="40">
        <v>6.7</v>
      </c>
      <c r="L24" s="17">
        <f t="shared" si="2"/>
        <v>4100.400000000001</v>
      </c>
      <c r="M24" s="39"/>
      <c r="N24" s="15"/>
    </row>
    <row r="25" spans="1:14" s="5" customFormat="1" ht="11.25" customHeight="1">
      <c r="A25" s="33">
        <v>16</v>
      </c>
      <c r="B25" s="34" t="s">
        <v>26</v>
      </c>
      <c r="C25" s="35" t="s">
        <v>26</v>
      </c>
      <c r="D25" s="35" t="s">
        <v>37</v>
      </c>
      <c r="E25" s="35" t="s">
        <v>47</v>
      </c>
      <c r="F25" s="36" t="s">
        <v>18</v>
      </c>
      <c r="G25" s="37">
        <v>2520</v>
      </c>
      <c r="H25" s="16">
        <f t="shared" si="0"/>
        <v>6.696</v>
      </c>
      <c r="I25" s="17">
        <f t="shared" si="1"/>
        <v>16873.92</v>
      </c>
      <c r="J25" s="18">
        <v>8</v>
      </c>
      <c r="K25" s="40">
        <v>6.2</v>
      </c>
      <c r="L25" s="17">
        <f t="shared" si="2"/>
        <v>15624</v>
      </c>
      <c r="M25" s="39"/>
      <c r="N25" s="15"/>
    </row>
    <row r="26" spans="1:14" s="5" customFormat="1" ht="11.25" customHeight="1">
      <c r="A26" s="33">
        <v>17</v>
      </c>
      <c r="B26" s="34" t="s">
        <v>26</v>
      </c>
      <c r="C26" s="35" t="s">
        <v>26</v>
      </c>
      <c r="D26" s="35" t="s">
        <v>37</v>
      </c>
      <c r="E26" s="35" t="s">
        <v>46</v>
      </c>
      <c r="F26" s="36" t="s">
        <v>18</v>
      </c>
      <c r="G26" s="37">
        <v>1440</v>
      </c>
      <c r="H26" s="16">
        <f t="shared" si="0"/>
        <v>7.56</v>
      </c>
      <c r="I26" s="17">
        <f t="shared" si="1"/>
        <v>10886.4</v>
      </c>
      <c r="J26" s="18">
        <v>8</v>
      </c>
      <c r="K26" s="40">
        <v>7</v>
      </c>
      <c r="L26" s="17">
        <f t="shared" si="2"/>
        <v>10080</v>
      </c>
      <c r="M26" s="39"/>
      <c r="N26" s="15"/>
    </row>
    <row r="27" spans="1:14" s="5" customFormat="1" ht="11.25" customHeight="1">
      <c r="A27" s="33">
        <v>18</v>
      </c>
      <c r="B27" s="34" t="s">
        <v>26</v>
      </c>
      <c r="C27" s="35" t="s">
        <v>26</v>
      </c>
      <c r="D27" s="35" t="s">
        <v>37</v>
      </c>
      <c r="E27" s="35" t="s">
        <v>48</v>
      </c>
      <c r="F27" s="36" t="s">
        <v>18</v>
      </c>
      <c r="G27" s="37">
        <v>936</v>
      </c>
      <c r="H27" s="16">
        <f t="shared" si="0"/>
        <v>9.18</v>
      </c>
      <c r="I27" s="17">
        <f t="shared" si="1"/>
        <v>8592.48</v>
      </c>
      <c r="J27" s="18">
        <v>8</v>
      </c>
      <c r="K27" s="40">
        <v>8.5</v>
      </c>
      <c r="L27" s="17">
        <f t="shared" si="2"/>
        <v>7956</v>
      </c>
      <c r="M27" s="39"/>
      <c r="N27" s="15"/>
    </row>
    <row r="28" spans="1:14" s="5" customFormat="1" ht="11.25" customHeight="1">
      <c r="A28" s="33">
        <v>19</v>
      </c>
      <c r="B28" s="34" t="s">
        <v>26</v>
      </c>
      <c r="C28" s="35" t="s">
        <v>26</v>
      </c>
      <c r="D28" s="35" t="s">
        <v>49</v>
      </c>
      <c r="E28" s="35" t="s">
        <v>43</v>
      </c>
      <c r="F28" s="36" t="s">
        <v>18</v>
      </c>
      <c r="G28" s="37">
        <v>720</v>
      </c>
      <c r="H28" s="16">
        <f t="shared" si="0"/>
        <v>11.34</v>
      </c>
      <c r="I28" s="17">
        <f t="shared" si="1"/>
        <v>8164.8</v>
      </c>
      <c r="J28" s="18">
        <v>8</v>
      </c>
      <c r="K28" s="40">
        <v>10.5</v>
      </c>
      <c r="L28" s="17">
        <f t="shared" si="2"/>
        <v>7560</v>
      </c>
      <c r="M28" s="39"/>
      <c r="N28" s="15"/>
    </row>
    <row r="29" spans="1:14" s="5" customFormat="1" ht="19.5" customHeight="1">
      <c r="A29" s="33">
        <v>20</v>
      </c>
      <c r="B29" s="34" t="s">
        <v>14</v>
      </c>
      <c r="C29" s="35" t="s">
        <v>26</v>
      </c>
      <c r="D29" s="35" t="s">
        <v>37</v>
      </c>
      <c r="E29" s="35" t="s">
        <v>47</v>
      </c>
      <c r="F29" s="36" t="s">
        <v>44</v>
      </c>
      <c r="G29" s="37">
        <v>216</v>
      </c>
      <c r="H29" s="16">
        <f t="shared" si="0"/>
        <v>10.8</v>
      </c>
      <c r="I29" s="17">
        <f t="shared" si="1"/>
        <v>2332.8</v>
      </c>
      <c r="J29" s="18">
        <v>8</v>
      </c>
      <c r="K29" s="40">
        <v>10</v>
      </c>
      <c r="L29" s="17">
        <f t="shared" si="2"/>
        <v>2160</v>
      </c>
      <c r="M29" s="39"/>
      <c r="N29" s="15"/>
    </row>
    <row r="30" spans="1:14" s="5" customFormat="1" ht="11.25" customHeight="1">
      <c r="A30" s="33">
        <v>21</v>
      </c>
      <c r="B30" s="34" t="s">
        <v>14</v>
      </c>
      <c r="C30" s="35" t="s">
        <v>26</v>
      </c>
      <c r="D30" s="35" t="s">
        <v>20</v>
      </c>
      <c r="E30" s="35" t="s">
        <v>46</v>
      </c>
      <c r="F30" s="36" t="s">
        <v>18</v>
      </c>
      <c r="G30" s="37">
        <v>1080</v>
      </c>
      <c r="H30" s="16">
        <f t="shared" si="0"/>
        <v>12.203999999999999</v>
      </c>
      <c r="I30" s="17">
        <f t="shared" si="1"/>
        <v>13180.32</v>
      </c>
      <c r="J30" s="18">
        <v>8</v>
      </c>
      <c r="K30" s="40">
        <v>11.3</v>
      </c>
      <c r="L30" s="17">
        <f t="shared" si="2"/>
        <v>12204</v>
      </c>
      <c r="M30" s="39"/>
      <c r="N30" s="15"/>
    </row>
    <row r="31" spans="1:14" s="5" customFormat="1" ht="11.25" customHeight="1">
      <c r="A31" s="33">
        <v>22</v>
      </c>
      <c r="B31" s="34" t="s">
        <v>14</v>
      </c>
      <c r="C31" s="35" t="s">
        <v>26</v>
      </c>
      <c r="D31" s="35" t="s">
        <v>20</v>
      </c>
      <c r="E31" s="35" t="s">
        <v>48</v>
      </c>
      <c r="F31" s="36" t="s">
        <v>18</v>
      </c>
      <c r="G31" s="37">
        <v>1728</v>
      </c>
      <c r="H31" s="16">
        <f t="shared" si="0"/>
        <v>12.42</v>
      </c>
      <c r="I31" s="17">
        <f t="shared" si="1"/>
        <v>21461.76</v>
      </c>
      <c r="J31" s="18">
        <v>8</v>
      </c>
      <c r="K31" s="40">
        <v>11.5</v>
      </c>
      <c r="L31" s="17">
        <f t="shared" si="2"/>
        <v>19872</v>
      </c>
      <c r="M31" s="39"/>
      <c r="N31" s="15"/>
    </row>
    <row r="32" spans="1:14" s="5" customFormat="1" ht="11.25" customHeight="1">
      <c r="A32" s="33">
        <v>23</v>
      </c>
      <c r="B32" s="34" t="s">
        <v>50</v>
      </c>
      <c r="C32" s="49" t="s">
        <v>26</v>
      </c>
      <c r="D32" s="43" t="s">
        <v>37</v>
      </c>
      <c r="E32" s="43" t="s">
        <v>45</v>
      </c>
      <c r="F32" s="44" t="s">
        <v>18</v>
      </c>
      <c r="G32" s="37">
        <v>2160</v>
      </c>
      <c r="H32" s="16">
        <f t="shared" si="0"/>
        <v>6.803999999999999</v>
      </c>
      <c r="I32" s="17">
        <f t="shared" si="1"/>
        <v>14696.64</v>
      </c>
      <c r="J32" s="18">
        <v>8</v>
      </c>
      <c r="K32" s="40">
        <v>6.3</v>
      </c>
      <c r="L32" s="17">
        <f t="shared" si="2"/>
        <v>13608</v>
      </c>
      <c r="M32" s="39"/>
      <c r="N32" s="15"/>
    </row>
    <row r="33" spans="1:14" s="5" customFormat="1" ht="30" customHeight="1">
      <c r="A33" s="33">
        <v>24</v>
      </c>
      <c r="B33" s="56" t="s">
        <v>50</v>
      </c>
      <c r="C33" s="57" t="s">
        <v>51</v>
      </c>
      <c r="D33" s="58" t="s">
        <v>52</v>
      </c>
      <c r="E33" s="57" t="s">
        <v>51</v>
      </c>
      <c r="F33" s="59" t="s">
        <v>53</v>
      </c>
      <c r="G33" s="37">
        <v>42</v>
      </c>
      <c r="H33" s="16">
        <f t="shared" si="0"/>
        <v>78.84</v>
      </c>
      <c r="I33" s="17">
        <f t="shared" si="1"/>
        <v>3311.28</v>
      </c>
      <c r="J33" s="18">
        <v>8</v>
      </c>
      <c r="K33" s="40">
        <v>73</v>
      </c>
      <c r="L33" s="17">
        <f t="shared" si="2"/>
        <v>3066</v>
      </c>
      <c r="M33" s="39"/>
      <c r="N33" s="15"/>
    </row>
    <row r="34" spans="1:14" s="5" customFormat="1" ht="30" customHeight="1">
      <c r="A34" s="33">
        <v>25</v>
      </c>
      <c r="B34" s="56" t="s">
        <v>27</v>
      </c>
      <c r="C34" s="57" t="s">
        <v>51</v>
      </c>
      <c r="D34" s="58" t="s">
        <v>52</v>
      </c>
      <c r="E34" s="57" t="s">
        <v>51</v>
      </c>
      <c r="F34" s="59" t="s">
        <v>53</v>
      </c>
      <c r="G34" s="37">
        <v>18</v>
      </c>
      <c r="H34" s="16">
        <f t="shared" si="0"/>
        <v>81</v>
      </c>
      <c r="I34" s="17">
        <f t="shared" si="1"/>
        <v>1458</v>
      </c>
      <c r="J34" s="18">
        <v>8</v>
      </c>
      <c r="K34" s="40">
        <v>75</v>
      </c>
      <c r="L34" s="17">
        <f t="shared" si="2"/>
        <v>1350</v>
      </c>
      <c r="M34" s="39"/>
      <c r="N34" s="15"/>
    </row>
    <row r="35" spans="1:14" s="5" customFormat="1" ht="11.25" customHeight="1">
      <c r="A35" s="33">
        <v>26</v>
      </c>
      <c r="B35" s="34" t="s">
        <v>50</v>
      </c>
      <c r="C35" s="35" t="s">
        <v>26</v>
      </c>
      <c r="D35" s="35" t="s">
        <v>37</v>
      </c>
      <c r="E35" s="35" t="s">
        <v>34</v>
      </c>
      <c r="F35" s="36" t="s">
        <v>18</v>
      </c>
      <c r="G35" s="37">
        <v>540</v>
      </c>
      <c r="H35" s="16">
        <f t="shared" si="0"/>
        <v>7.0200000000000005</v>
      </c>
      <c r="I35" s="17">
        <f t="shared" si="1"/>
        <v>3790.8</v>
      </c>
      <c r="J35" s="18">
        <v>8</v>
      </c>
      <c r="K35" s="40">
        <v>6.5</v>
      </c>
      <c r="L35" s="17">
        <f t="shared" si="2"/>
        <v>3510</v>
      </c>
      <c r="M35" s="39"/>
      <c r="N35" s="15"/>
    </row>
    <row r="36" spans="1:14" s="5" customFormat="1" ht="11.25" customHeight="1">
      <c r="A36" s="33">
        <v>27</v>
      </c>
      <c r="B36" s="34" t="s">
        <v>50</v>
      </c>
      <c r="C36" s="35" t="s">
        <v>26</v>
      </c>
      <c r="D36" s="35" t="s">
        <v>37</v>
      </c>
      <c r="E36" s="35" t="s">
        <v>25</v>
      </c>
      <c r="F36" s="36" t="s">
        <v>18</v>
      </c>
      <c r="G36" s="37">
        <v>288</v>
      </c>
      <c r="H36" s="16">
        <f t="shared" si="0"/>
        <v>5.94</v>
      </c>
      <c r="I36" s="17">
        <f t="shared" si="1"/>
        <v>1710.72</v>
      </c>
      <c r="J36" s="18">
        <v>8</v>
      </c>
      <c r="K36" s="40">
        <v>5.5</v>
      </c>
      <c r="L36" s="17">
        <f t="shared" si="2"/>
        <v>1584</v>
      </c>
      <c r="M36" s="39"/>
      <c r="N36" s="15"/>
    </row>
    <row r="37" spans="1:14" s="5" customFormat="1" ht="11.25" customHeight="1">
      <c r="A37" s="33">
        <v>28</v>
      </c>
      <c r="B37" s="34" t="s">
        <v>50</v>
      </c>
      <c r="C37" s="35" t="s">
        <v>26</v>
      </c>
      <c r="D37" s="35" t="s">
        <v>37</v>
      </c>
      <c r="E37" s="35" t="s">
        <v>23</v>
      </c>
      <c r="F37" s="36" t="s">
        <v>54</v>
      </c>
      <c r="G37" s="37">
        <v>576</v>
      </c>
      <c r="H37" s="16">
        <f t="shared" si="0"/>
        <v>6.803999999999999</v>
      </c>
      <c r="I37" s="17">
        <f t="shared" si="1"/>
        <v>3919.104</v>
      </c>
      <c r="J37" s="18">
        <v>8</v>
      </c>
      <c r="K37" s="40">
        <v>6.3</v>
      </c>
      <c r="L37" s="17">
        <f t="shared" si="2"/>
        <v>3628.7999999999997</v>
      </c>
      <c r="M37" s="39"/>
      <c r="N37" s="15"/>
    </row>
    <row r="38" spans="1:14" s="5" customFormat="1" ht="19.5" customHeight="1">
      <c r="A38" s="33">
        <v>29</v>
      </c>
      <c r="B38" s="34" t="s">
        <v>26</v>
      </c>
      <c r="C38" s="35" t="s">
        <v>26</v>
      </c>
      <c r="D38" s="35" t="s">
        <v>37</v>
      </c>
      <c r="E38" s="35" t="s">
        <v>55</v>
      </c>
      <c r="F38" s="36" t="s">
        <v>56</v>
      </c>
      <c r="G38" s="37">
        <v>648</v>
      </c>
      <c r="H38" s="16">
        <f t="shared" si="0"/>
        <v>12.959999999999999</v>
      </c>
      <c r="I38" s="17">
        <f t="shared" si="1"/>
        <v>8398.08</v>
      </c>
      <c r="J38" s="18">
        <v>8</v>
      </c>
      <c r="K38" s="40">
        <v>12</v>
      </c>
      <c r="L38" s="17">
        <f t="shared" si="2"/>
        <v>7776</v>
      </c>
      <c r="M38" s="39"/>
      <c r="N38" s="15"/>
    </row>
    <row r="39" spans="1:14" s="5" customFormat="1" ht="21" customHeight="1">
      <c r="A39" s="60" t="s">
        <v>57</v>
      </c>
      <c r="B39" s="61"/>
      <c r="C39" s="61"/>
      <c r="D39" s="61"/>
      <c r="E39" s="61"/>
      <c r="F39" s="61"/>
      <c r="G39" s="62"/>
      <c r="H39" s="16"/>
      <c r="I39" s="17"/>
      <c r="J39" s="18"/>
      <c r="K39" s="40"/>
      <c r="L39" s="17">
        <f t="shared" si="2"/>
        <v>0</v>
      </c>
      <c r="M39" s="39"/>
      <c r="N39" s="15"/>
    </row>
    <row r="40" spans="1:14" s="5" customFormat="1" ht="11.25" customHeight="1">
      <c r="A40" s="63">
        <v>32</v>
      </c>
      <c r="B40" s="64" t="s">
        <v>19</v>
      </c>
      <c r="C40" s="65" t="s">
        <v>26</v>
      </c>
      <c r="D40" s="65" t="s">
        <v>37</v>
      </c>
      <c r="E40" s="65" t="s">
        <v>58</v>
      </c>
      <c r="F40" s="66" t="s">
        <v>18</v>
      </c>
      <c r="G40" s="37">
        <v>72</v>
      </c>
      <c r="H40" s="16">
        <f aca="true" t="shared" si="3" ref="H40:H50">I40/G40</f>
        <v>13.5</v>
      </c>
      <c r="I40" s="17">
        <f aca="true" t="shared" si="4" ref="I40:I50">L40+(L40*J40/100)</f>
        <v>972</v>
      </c>
      <c r="J40" s="18">
        <v>8</v>
      </c>
      <c r="K40" s="40">
        <v>12.5</v>
      </c>
      <c r="L40" s="17">
        <f t="shared" si="2"/>
        <v>900</v>
      </c>
      <c r="M40" s="39"/>
      <c r="N40" s="15"/>
    </row>
    <row r="41" spans="1:14" s="5" customFormat="1" ht="19.5" customHeight="1">
      <c r="A41" s="63">
        <v>33</v>
      </c>
      <c r="B41" s="64" t="s">
        <v>22</v>
      </c>
      <c r="C41" s="65" t="s">
        <v>26</v>
      </c>
      <c r="D41" s="65" t="s">
        <v>37</v>
      </c>
      <c r="E41" s="65" t="s">
        <v>21</v>
      </c>
      <c r="F41" s="66" t="s">
        <v>59</v>
      </c>
      <c r="G41" s="37">
        <v>72</v>
      </c>
      <c r="H41" s="16">
        <f t="shared" si="3"/>
        <v>12.852</v>
      </c>
      <c r="I41" s="17">
        <f t="shared" si="4"/>
        <v>925.344</v>
      </c>
      <c r="J41" s="18">
        <v>8</v>
      </c>
      <c r="K41" s="40">
        <v>11.9</v>
      </c>
      <c r="L41" s="17">
        <f t="shared" si="2"/>
        <v>856.8000000000001</v>
      </c>
      <c r="M41" s="39"/>
      <c r="N41" s="15"/>
    </row>
    <row r="42" spans="1:14" s="5" customFormat="1" ht="11.25" customHeight="1">
      <c r="A42" s="63">
        <v>34</v>
      </c>
      <c r="B42" s="64" t="s">
        <v>24</v>
      </c>
      <c r="C42" s="65" t="s">
        <v>26</v>
      </c>
      <c r="D42" s="65" t="s">
        <v>37</v>
      </c>
      <c r="E42" s="65" t="s">
        <v>60</v>
      </c>
      <c r="F42" s="66" t="s">
        <v>54</v>
      </c>
      <c r="G42" s="37">
        <v>72</v>
      </c>
      <c r="H42" s="16">
        <f t="shared" si="3"/>
        <v>13.5</v>
      </c>
      <c r="I42" s="17">
        <f t="shared" si="4"/>
        <v>972</v>
      </c>
      <c r="J42" s="18">
        <v>8</v>
      </c>
      <c r="K42" s="40">
        <v>12.5</v>
      </c>
      <c r="L42" s="17">
        <f t="shared" si="2"/>
        <v>900</v>
      </c>
      <c r="M42" s="39"/>
      <c r="N42" s="15"/>
    </row>
    <row r="43" spans="1:14" s="5" customFormat="1" ht="19.5" customHeight="1">
      <c r="A43" s="63">
        <v>35</v>
      </c>
      <c r="B43" s="67" t="s">
        <v>24</v>
      </c>
      <c r="C43" s="68" t="s">
        <v>26</v>
      </c>
      <c r="D43" s="69" t="s">
        <v>61</v>
      </c>
      <c r="E43" s="70" t="s">
        <v>25</v>
      </c>
      <c r="F43" s="66" t="s">
        <v>54</v>
      </c>
      <c r="G43" s="37">
        <v>288</v>
      </c>
      <c r="H43" s="16">
        <f t="shared" si="3"/>
        <v>15.444</v>
      </c>
      <c r="I43" s="17">
        <f t="shared" si="4"/>
        <v>4447.872</v>
      </c>
      <c r="J43" s="18">
        <v>8</v>
      </c>
      <c r="K43" s="40">
        <v>14.3</v>
      </c>
      <c r="L43" s="17">
        <f t="shared" si="2"/>
        <v>4118.400000000001</v>
      </c>
      <c r="M43" s="39"/>
      <c r="N43" s="15"/>
    </row>
    <row r="44" spans="1:14" s="5" customFormat="1" ht="11.25" customHeight="1">
      <c r="A44" s="63">
        <v>36</v>
      </c>
      <c r="B44" s="71" t="s">
        <v>50</v>
      </c>
      <c r="C44" s="72" t="s">
        <v>26</v>
      </c>
      <c r="D44" s="72" t="s">
        <v>37</v>
      </c>
      <c r="E44" s="72" t="s">
        <v>62</v>
      </c>
      <c r="F44" s="66" t="s">
        <v>54</v>
      </c>
      <c r="G44" s="37">
        <v>144</v>
      </c>
      <c r="H44" s="16">
        <f t="shared" si="3"/>
        <v>14.202000000000002</v>
      </c>
      <c r="I44" s="17">
        <f t="shared" si="4"/>
        <v>2045.0880000000002</v>
      </c>
      <c r="J44" s="18">
        <v>8</v>
      </c>
      <c r="K44" s="40">
        <v>13.15</v>
      </c>
      <c r="L44" s="17">
        <f t="shared" si="2"/>
        <v>1893.6000000000001</v>
      </c>
      <c r="M44" s="39"/>
      <c r="N44" s="15"/>
    </row>
    <row r="45" spans="1:14" s="5" customFormat="1" ht="19.5" customHeight="1">
      <c r="A45" s="63">
        <v>37</v>
      </c>
      <c r="B45" s="71" t="s">
        <v>26</v>
      </c>
      <c r="C45" s="72" t="s">
        <v>26</v>
      </c>
      <c r="D45" s="72" t="s">
        <v>37</v>
      </c>
      <c r="E45" s="72" t="s">
        <v>62</v>
      </c>
      <c r="F45" s="66" t="s">
        <v>44</v>
      </c>
      <c r="G45" s="37">
        <v>216</v>
      </c>
      <c r="H45" s="16">
        <f t="shared" si="3"/>
        <v>14.04</v>
      </c>
      <c r="I45" s="17">
        <f t="shared" si="4"/>
        <v>3032.64</v>
      </c>
      <c r="J45" s="18">
        <v>8</v>
      </c>
      <c r="K45" s="40">
        <v>13</v>
      </c>
      <c r="L45" s="17">
        <f t="shared" si="2"/>
        <v>2808</v>
      </c>
      <c r="M45" s="39"/>
      <c r="N45" s="15"/>
    </row>
    <row r="46" spans="1:14" s="5" customFormat="1" ht="11.25" customHeight="1">
      <c r="A46" s="63">
        <v>38</v>
      </c>
      <c r="B46" s="71" t="s">
        <v>27</v>
      </c>
      <c r="C46" s="72" t="s">
        <v>26</v>
      </c>
      <c r="D46" s="72" t="s">
        <v>37</v>
      </c>
      <c r="E46" s="72" t="s">
        <v>63</v>
      </c>
      <c r="F46" s="66" t="s">
        <v>54</v>
      </c>
      <c r="G46" s="37">
        <v>144</v>
      </c>
      <c r="H46" s="16">
        <f t="shared" si="3"/>
        <v>12.852</v>
      </c>
      <c r="I46" s="17">
        <f t="shared" si="4"/>
        <v>1850.688</v>
      </c>
      <c r="J46" s="18">
        <v>8</v>
      </c>
      <c r="K46" s="40">
        <v>11.9</v>
      </c>
      <c r="L46" s="17">
        <f t="shared" si="2"/>
        <v>1713.6000000000001</v>
      </c>
      <c r="M46" s="39"/>
      <c r="N46" s="15"/>
    </row>
    <row r="47" spans="1:14" s="5" customFormat="1" ht="19.5" customHeight="1">
      <c r="A47" s="63">
        <v>39</v>
      </c>
      <c r="B47" s="71" t="s">
        <v>26</v>
      </c>
      <c r="C47" s="72" t="s">
        <v>26</v>
      </c>
      <c r="D47" s="72" t="s">
        <v>64</v>
      </c>
      <c r="E47" s="72" t="s">
        <v>46</v>
      </c>
      <c r="F47" s="66" t="s">
        <v>65</v>
      </c>
      <c r="G47" s="37">
        <v>96</v>
      </c>
      <c r="H47" s="16">
        <f t="shared" si="3"/>
        <v>29.16</v>
      </c>
      <c r="I47" s="17">
        <f t="shared" si="4"/>
        <v>2799.36</v>
      </c>
      <c r="J47" s="18">
        <v>8</v>
      </c>
      <c r="K47" s="40">
        <v>27</v>
      </c>
      <c r="L47" s="17">
        <f t="shared" si="2"/>
        <v>2592</v>
      </c>
      <c r="M47" s="39"/>
      <c r="N47" s="15"/>
    </row>
    <row r="48" spans="1:14" s="5" customFormat="1" ht="11.25" customHeight="1">
      <c r="A48" s="63">
        <v>40</v>
      </c>
      <c r="B48" s="71" t="s">
        <v>26</v>
      </c>
      <c r="C48" s="72" t="s">
        <v>26</v>
      </c>
      <c r="D48" s="72" t="s">
        <v>64</v>
      </c>
      <c r="E48" s="72" t="s">
        <v>43</v>
      </c>
      <c r="F48" s="66" t="s">
        <v>66</v>
      </c>
      <c r="G48" s="37">
        <v>96</v>
      </c>
      <c r="H48" s="16">
        <f t="shared" si="3"/>
        <v>25.92</v>
      </c>
      <c r="I48" s="17">
        <f t="shared" si="4"/>
        <v>2488.32</v>
      </c>
      <c r="J48" s="18">
        <v>8</v>
      </c>
      <c r="K48" s="40">
        <v>24</v>
      </c>
      <c r="L48" s="17">
        <f t="shared" si="2"/>
        <v>2304</v>
      </c>
      <c r="M48" s="39"/>
      <c r="N48" s="15"/>
    </row>
    <row r="49" spans="1:14" s="5" customFormat="1" ht="12" customHeight="1">
      <c r="A49" s="63">
        <v>41</v>
      </c>
      <c r="B49" s="71" t="s">
        <v>50</v>
      </c>
      <c r="C49" s="72" t="s">
        <v>26</v>
      </c>
      <c r="D49" s="72" t="s">
        <v>47</v>
      </c>
      <c r="E49" s="72" t="s">
        <v>47</v>
      </c>
      <c r="F49" s="73" t="s">
        <v>67</v>
      </c>
      <c r="G49" s="37">
        <v>72</v>
      </c>
      <c r="H49" s="16">
        <f t="shared" si="3"/>
        <v>20.52</v>
      </c>
      <c r="I49" s="17">
        <f t="shared" si="4"/>
        <v>1477.44</v>
      </c>
      <c r="J49" s="18">
        <v>8</v>
      </c>
      <c r="K49" s="40">
        <v>19</v>
      </c>
      <c r="L49" s="17">
        <f t="shared" si="2"/>
        <v>1368</v>
      </c>
      <c r="M49" s="39"/>
      <c r="N49" s="15"/>
    </row>
    <row r="50" spans="1:14" s="5" customFormat="1" ht="12" customHeight="1">
      <c r="A50" s="63">
        <v>42</v>
      </c>
      <c r="B50" s="71" t="s">
        <v>15</v>
      </c>
      <c r="C50" s="72" t="s">
        <v>14</v>
      </c>
      <c r="D50" s="72" t="s">
        <v>68</v>
      </c>
      <c r="E50" s="72" t="s">
        <v>69</v>
      </c>
      <c r="F50" s="73" t="s">
        <v>70</v>
      </c>
      <c r="G50" s="37">
        <v>180</v>
      </c>
      <c r="H50" s="16">
        <f t="shared" si="3"/>
        <v>64.8</v>
      </c>
      <c r="I50" s="17">
        <f t="shared" si="4"/>
        <v>11664</v>
      </c>
      <c r="J50" s="18">
        <v>8</v>
      </c>
      <c r="K50" s="40">
        <v>60</v>
      </c>
      <c r="L50" s="17">
        <f t="shared" si="2"/>
        <v>10800</v>
      </c>
      <c r="M50" s="39"/>
      <c r="N50" s="15"/>
    </row>
    <row r="51" spans="6:12" s="2" customFormat="1" ht="18.75" customHeight="1">
      <c r="F51" s="158" t="s">
        <v>28</v>
      </c>
      <c r="G51" s="158"/>
      <c r="H51" s="158"/>
      <c r="I51" s="19">
        <f>SUM(I10:I49)</f>
        <v>363827.376</v>
      </c>
      <c r="J51" s="19"/>
      <c r="K51" s="19"/>
      <c r="L51" s="19">
        <f>SUM(L10:L49)</f>
        <v>336877.19999999995</v>
      </c>
    </row>
    <row r="54" ht="14.25" customHeight="1"/>
  </sheetData>
  <sheetProtection selectLockedCells="1" selectUnlockedCells="1"/>
  <mergeCells count="4">
    <mergeCell ref="A4:M4"/>
    <mergeCell ref="A5:L5"/>
    <mergeCell ref="A6:N6"/>
    <mergeCell ref="F51:H51"/>
  </mergeCells>
  <printOptions horizontalCentered="1"/>
  <pageMargins left="0.2361111111111111" right="0.19652777777777777" top="0.7479166666666667" bottom="0.354166666666666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</sheetPr>
  <dimension ref="A1:S23"/>
  <sheetViews>
    <sheetView zoomScalePageLayoutView="0" workbookViewId="0" topLeftCell="A1">
      <selection activeCell="D6" sqref="D6"/>
    </sheetView>
  </sheetViews>
  <sheetFormatPr defaultColWidth="8.796875" defaultRowHeight="11.25" customHeight="1"/>
  <cols>
    <col min="1" max="1" width="4.09765625" style="2" customWidth="1"/>
    <col min="2" max="2" width="10.19921875" style="2" customWidth="1"/>
    <col min="3" max="3" width="19.19921875" style="2" customWidth="1"/>
    <col min="4" max="4" width="16.19921875" style="2" customWidth="1"/>
    <col min="5" max="5" width="9.69921875" style="2" customWidth="1"/>
    <col min="6" max="6" width="8.5" style="2" customWidth="1"/>
    <col min="7" max="7" width="6.3984375" style="2" customWidth="1"/>
    <col min="8" max="8" width="8" style="2" customWidth="1"/>
    <col min="9" max="9" width="11.69921875" style="2" customWidth="1"/>
    <col min="10" max="10" width="13.59765625" style="74" customWidth="1"/>
    <col min="11" max="16384" width="9" style="2" customWidth="1"/>
  </cols>
  <sheetData>
    <row r="1" spans="1:7" s="4" customFormat="1" ht="13.5" customHeight="1">
      <c r="A1" s="2"/>
      <c r="B1" s="2"/>
      <c r="C1" s="2"/>
      <c r="E1" s="3"/>
      <c r="F1" s="22"/>
      <c r="G1" s="2"/>
    </row>
    <row r="2" spans="1:5" s="7" customFormat="1" ht="9.75" customHeight="1">
      <c r="A2" s="5"/>
      <c r="B2" s="5"/>
      <c r="C2" s="5"/>
      <c r="D2" s="75"/>
      <c r="E2" s="75"/>
    </row>
    <row r="3" spans="1:10" s="7" customFormat="1" ht="19.5" customHeight="1">
      <c r="A3" s="76" t="s">
        <v>71</v>
      </c>
      <c r="B3" s="76"/>
      <c r="C3" s="76"/>
      <c r="D3" s="76"/>
      <c r="E3" s="76"/>
      <c r="F3" s="76"/>
      <c r="G3" s="76"/>
      <c r="H3" s="76"/>
      <c r="I3" s="76"/>
      <c r="J3" s="76"/>
    </row>
    <row r="4" spans="1:10" ht="37.5" customHeight="1">
      <c r="A4" s="159" t="s">
        <v>72</v>
      </c>
      <c r="B4" s="159"/>
      <c r="C4" s="159"/>
      <c r="D4" s="159"/>
      <c r="E4" s="159"/>
      <c r="F4" s="159"/>
      <c r="G4" s="159"/>
      <c r="H4" s="159"/>
      <c r="I4" s="159"/>
      <c r="J4" s="159"/>
    </row>
    <row r="5" spans="1:12" ht="30.75" customHeight="1">
      <c r="A5" s="156" t="s">
        <v>73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1" s="5" customFormat="1" ht="57" customHeight="1">
      <c r="A6" s="27" t="s">
        <v>0</v>
      </c>
      <c r="B6" s="11" t="s">
        <v>1</v>
      </c>
      <c r="C6" s="11" t="s">
        <v>3</v>
      </c>
      <c r="D6" s="11" t="s">
        <v>6</v>
      </c>
      <c r="E6" s="12" t="s">
        <v>7</v>
      </c>
      <c r="F6" s="12" t="s">
        <v>74</v>
      </c>
      <c r="G6" s="12" t="s">
        <v>9</v>
      </c>
      <c r="H6" s="12" t="s">
        <v>10</v>
      </c>
      <c r="I6" s="13" t="s">
        <v>75</v>
      </c>
      <c r="J6" s="11" t="s">
        <v>12</v>
      </c>
      <c r="K6" s="14" t="s">
        <v>76</v>
      </c>
    </row>
    <row r="7" spans="1:19" s="5" customFormat="1" ht="10.5" customHeight="1">
      <c r="A7" s="77">
        <v>1</v>
      </c>
      <c r="B7" s="77">
        <v>2</v>
      </c>
      <c r="C7" s="77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7">
        <v>10</v>
      </c>
      <c r="K7" s="14">
        <v>14</v>
      </c>
      <c r="L7" s="78"/>
      <c r="M7" s="78"/>
      <c r="N7" s="78"/>
      <c r="O7" s="79"/>
      <c r="P7" s="80"/>
      <c r="Q7" s="80"/>
      <c r="R7" s="80"/>
      <c r="S7" s="80"/>
    </row>
    <row r="8" spans="1:11" s="5" customFormat="1" ht="30" customHeight="1">
      <c r="A8" s="160" t="s">
        <v>77</v>
      </c>
      <c r="B8" s="160"/>
      <c r="C8" s="160"/>
      <c r="D8" s="160"/>
      <c r="E8" s="160"/>
      <c r="F8" s="160"/>
      <c r="G8" s="160"/>
      <c r="H8" s="160"/>
      <c r="I8" s="160"/>
      <c r="J8" s="160"/>
      <c r="K8" s="15"/>
    </row>
    <row r="9" spans="1:12" s="5" customFormat="1" ht="13.5" customHeight="1">
      <c r="A9" s="81">
        <v>1</v>
      </c>
      <c r="B9" s="82" t="s">
        <v>24</v>
      </c>
      <c r="C9" s="83" t="s">
        <v>64</v>
      </c>
      <c r="D9" s="37">
        <v>60</v>
      </c>
      <c r="E9" s="16">
        <f aca="true" t="shared" si="0" ref="E9:E22">F9/D9</f>
        <v>5.7132</v>
      </c>
      <c r="F9" s="17">
        <f aca="true" t="shared" si="1" ref="F9:F22">I9+(I9*G9/100)</f>
        <v>342.792</v>
      </c>
      <c r="G9" s="18">
        <v>8</v>
      </c>
      <c r="H9" s="84">
        <v>5.29</v>
      </c>
      <c r="I9" s="17">
        <f aca="true" t="shared" si="2" ref="I9:I22">H9*D9</f>
        <v>317.4</v>
      </c>
      <c r="J9" s="85"/>
      <c r="K9" s="15"/>
      <c r="L9" s="86"/>
    </row>
    <row r="10" spans="1:12" s="5" customFormat="1" ht="13.5" customHeight="1">
      <c r="A10" s="81">
        <v>2</v>
      </c>
      <c r="B10" s="82" t="s">
        <v>24</v>
      </c>
      <c r="C10" s="83" t="s">
        <v>78</v>
      </c>
      <c r="D10" s="37">
        <v>480</v>
      </c>
      <c r="E10" s="16">
        <f t="shared" si="0"/>
        <v>6.534000000000001</v>
      </c>
      <c r="F10" s="17">
        <f t="shared" si="1"/>
        <v>3136.32</v>
      </c>
      <c r="G10" s="18">
        <v>8</v>
      </c>
      <c r="H10" s="84">
        <v>6.05</v>
      </c>
      <c r="I10" s="17">
        <f t="shared" si="2"/>
        <v>2904</v>
      </c>
      <c r="J10" s="85"/>
      <c r="K10" s="15"/>
      <c r="L10" s="86"/>
    </row>
    <row r="11" spans="1:12" s="5" customFormat="1" ht="13.5" customHeight="1">
      <c r="A11" s="81">
        <v>3</v>
      </c>
      <c r="B11" s="82" t="s">
        <v>24</v>
      </c>
      <c r="C11" s="83" t="s">
        <v>79</v>
      </c>
      <c r="D11" s="37">
        <v>720</v>
      </c>
      <c r="E11" s="16">
        <f t="shared" si="0"/>
        <v>8.1972</v>
      </c>
      <c r="F11" s="17">
        <f t="shared" si="1"/>
        <v>5901.984</v>
      </c>
      <c r="G11" s="18">
        <v>8</v>
      </c>
      <c r="H11" s="84">
        <v>7.59</v>
      </c>
      <c r="I11" s="17">
        <f t="shared" si="2"/>
        <v>5464.8</v>
      </c>
      <c r="J11" s="85"/>
      <c r="K11" s="15"/>
      <c r="L11" s="86"/>
    </row>
    <row r="12" spans="1:12" s="5" customFormat="1" ht="13.5" customHeight="1">
      <c r="A12" s="81">
        <v>4</v>
      </c>
      <c r="B12" s="87" t="s">
        <v>24</v>
      </c>
      <c r="C12" s="88" t="s">
        <v>80</v>
      </c>
      <c r="D12" s="37">
        <v>840</v>
      </c>
      <c r="E12" s="16">
        <f t="shared" si="0"/>
        <v>4.05</v>
      </c>
      <c r="F12" s="17">
        <f t="shared" si="1"/>
        <v>3402</v>
      </c>
      <c r="G12" s="18">
        <v>8</v>
      </c>
      <c r="H12" s="84">
        <v>3.75</v>
      </c>
      <c r="I12" s="17">
        <f t="shared" si="2"/>
        <v>3150</v>
      </c>
      <c r="J12" s="85"/>
      <c r="K12" s="15"/>
      <c r="L12" s="86"/>
    </row>
    <row r="13" spans="1:12" s="5" customFormat="1" ht="13.5" customHeight="1">
      <c r="A13" s="81">
        <v>5</v>
      </c>
      <c r="B13" s="82" t="s">
        <v>24</v>
      </c>
      <c r="C13" s="83" t="s">
        <v>81</v>
      </c>
      <c r="D13" s="37">
        <v>960</v>
      </c>
      <c r="E13" s="16">
        <f t="shared" si="0"/>
        <v>4.8816</v>
      </c>
      <c r="F13" s="17">
        <f t="shared" si="1"/>
        <v>4686.335999999999</v>
      </c>
      <c r="G13" s="18">
        <v>8</v>
      </c>
      <c r="H13" s="84">
        <v>4.52</v>
      </c>
      <c r="I13" s="17">
        <f t="shared" si="2"/>
        <v>4339.2</v>
      </c>
      <c r="J13" s="85"/>
      <c r="K13" s="15"/>
      <c r="L13" s="86"/>
    </row>
    <row r="14" spans="1:12" s="5" customFormat="1" ht="13.5" customHeight="1">
      <c r="A14" s="81">
        <v>6</v>
      </c>
      <c r="B14" s="82" t="s">
        <v>24</v>
      </c>
      <c r="C14" s="83" t="s">
        <v>82</v>
      </c>
      <c r="D14" s="37">
        <v>720</v>
      </c>
      <c r="E14" s="16">
        <f t="shared" si="0"/>
        <v>8.1972</v>
      </c>
      <c r="F14" s="17">
        <f t="shared" si="1"/>
        <v>5901.984</v>
      </c>
      <c r="G14" s="18">
        <v>8</v>
      </c>
      <c r="H14" s="84">
        <v>7.59</v>
      </c>
      <c r="I14" s="17">
        <f t="shared" si="2"/>
        <v>5464.8</v>
      </c>
      <c r="J14" s="85"/>
      <c r="K14" s="15"/>
      <c r="L14" s="86"/>
    </row>
    <row r="15" spans="1:12" s="5" customFormat="1" ht="13.5" customHeight="1">
      <c r="A15" s="81">
        <v>7</v>
      </c>
      <c r="B15" s="89" t="s">
        <v>27</v>
      </c>
      <c r="C15" s="90" t="s">
        <v>80</v>
      </c>
      <c r="D15" s="37">
        <v>720</v>
      </c>
      <c r="E15" s="16">
        <f t="shared" si="0"/>
        <v>4.05</v>
      </c>
      <c r="F15" s="17">
        <f t="shared" si="1"/>
        <v>2916</v>
      </c>
      <c r="G15" s="18">
        <v>8</v>
      </c>
      <c r="H15" s="84">
        <v>3.75</v>
      </c>
      <c r="I15" s="17">
        <f t="shared" si="2"/>
        <v>2700</v>
      </c>
      <c r="J15" s="85"/>
      <c r="K15" s="15"/>
      <c r="L15" s="86"/>
    </row>
    <row r="16" spans="1:12" s="5" customFormat="1" ht="13.5" customHeight="1">
      <c r="A16" s="81">
        <v>8</v>
      </c>
      <c r="B16" s="82" t="s">
        <v>27</v>
      </c>
      <c r="C16" s="83" t="s">
        <v>78</v>
      </c>
      <c r="D16" s="37">
        <v>480</v>
      </c>
      <c r="E16" s="16">
        <f t="shared" si="0"/>
        <v>6.534000000000001</v>
      </c>
      <c r="F16" s="17">
        <f t="shared" si="1"/>
        <v>3136.32</v>
      </c>
      <c r="G16" s="18">
        <v>8</v>
      </c>
      <c r="H16" s="84">
        <v>6.05</v>
      </c>
      <c r="I16" s="17">
        <f t="shared" si="2"/>
        <v>2904</v>
      </c>
      <c r="J16" s="85"/>
      <c r="K16" s="15"/>
      <c r="L16" s="86"/>
    </row>
    <row r="17" spans="1:12" s="5" customFormat="1" ht="13.5" customHeight="1">
      <c r="A17" s="81">
        <v>9</v>
      </c>
      <c r="B17" s="82" t="s">
        <v>27</v>
      </c>
      <c r="C17" s="83" t="s">
        <v>79</v>
      </c>
      <c r="D17" s="37">
        <v>720</v>
      </c>
      <c r="E17" s="16">
        <f t="shared" si="0"/>
        <v>9.849599999999999</v>
      </c>
      <c r="F17" s="17">
        <f t="shared" si="1"/>
        <v>7091.7119999999995</v>
      </c>
      <c r="G17" s="18">
        <v>8</v>
      </c>
      <c r="H17" s="84">
        <v>9.12</v>
      </c>
      <c r="I17" s="17">
        <f t="shared" si="2"/>
        <v>6566.4</v>
      </c>
      <c r="J17" s="85"/>
      <c r="K17" s="15"/>
      <c r="L17" s="86"/>
    </row>
    <row r="18" spans="1:12" s="5" customFormat="1" ht="13.5" customHeight="1">
      <c r="A18" s="81">
        <v>10</v>
      </c>
      <c r="B18" s="82" t="s">
        <v>27</v>
      </c>
      <c r="C18" s="83" t="s">
        <v>81</v>
      </c>
      <c r="D18" s="37">
        <v>1020</v>
      </c>
      <c r="E18" s="16">
        <f t="shared" si="0"/>
        <v>5.7132</v>
      </c>
      <c r="F18" s="17">
        <f t="shared" si="1"/>
        <v>5827.464</v>
      </c>
      <c r="G18" s="18">
        <v>8</v>
      </c>
      <c r="H18" s="84">
        <v>5.29</v>
      </c>
      <c r="I18" s="17">
        <f t="shared" si="2"/>
        <v>5395.8</v>
      </c>
      <c r="J18" s="85"/>
      <c r="K18" s="15"/>
      <c r="L18" s="86"/>
    </row>
    <row r="19" spans="1:12" s="5" customFormat="1" ht="13.5" customHeight="1">
      <c r="A19" s="81">
        <v>11</v>
      </c>
      <c r="B19" s="82" t="s">
        <v>50</v>
      </c>
      <c r="C19" s="83" t="s">
        <v>64</v>
      </c>
      <c r="D19" s="37">
        <v>240</v>
      </c>
      <c r="E19" s="16">
        <f t="shared" si="0"/>
        <v>6.534000000000001</v>
      </c>
      <c r="F19" s="17">
        <f t="shared" si="1"/>
        <v>1568.16</v>
      </c>
      <c r="G19" s="18">
        <v>8</v>
      </c>
      <c r="H19" s="84">
        <v>6.05</v>
      </c>
      <c r="I19" s="17">
        <f t="shared" si="2"/>
        <v>1452</v>
      </c>
      <c r="J19" s="85"/>
      <c r="K19" s="15"/>
      <c r="L19" s="86"/>
    </row>
    <row r="20" spans="1:12" s="5" customFormat="1" ht="13.5" customHeight="1">
      <c r="A20" s="81">
        <v>12</v>
      </c>
      <c r="B20" s="82" t="s">
        <v>26</v>
      </c>
      <c r="C20" s="83" t="s">
        <v>64</v>
      </c>
      <c r="D20" s="37">
        <v>300</v>
      </c>
      <c r="E20" s="16">
        <f t="shared" si="0"/>
        <v>7.3656</v>
      </c>
      <c r="F20" s="17">
        <f t="shared" si="1"/>
        <v>2209.68</v>
      </c>
      <c r="G20" s="18">
        <v>8</v>
      </c>
      <c r="H20" s="84">
        <v>6.82</v>
      </c>
      <c r="I20" s="17">
        <f t="shared" si="2"/>
        <v>2046</v>
      </c>
      <c r="J20" s="85"/>
      <c r="K20" s="15"/>
      <c r="L20" s="86"/>
    </row>
    <row r="21" spans="1:12" s="5" customFormat="1" ht="13.5" customHeight="1">
      <c r="A21" s="81">
        <v>13</v>
      </c>
      <c r="B21" s="82" t="s">
        <v>27</v>
      </c>
      <c r="C21" s="83" t="s">
        <v>64</v>
      </c>
      <c r="D21" s="37">
        <v>180</v>
      </c>
      <c r="E21" s="16">
        <f t="shared" si="0"/>
        <v>6.534</v>
      </c>
      <c r="F21" s="17">
        <f t="shared" si="1"/>
        <v>1176.12</v>
      </c>
      <c r="G21" s="18">
        <v>8</v>
      </c>
      <c r="H21" s="84">
        <v>6.05</v>
      </c>
      <c r="I21" s="17">
        <f t="shared" si="2"/>
        <v>1089</v>
      </c>
      <c r="J21" s="85"/>
      <c r="K21" s="15"/>
      <c r="L21" s="86"/>
    </row>
    <row r="22" spans="1:12" s="5" customFormat="1" ht="13.5" customHeight="1">
      <c r="A22" s="81">
        <v>14</v>
      </c>
      <c r="B22" s="82" t="s">
        <v>14</v>
      </c>
      <c r="C22" s="83" t="s">
        <v>64</v>
      </c>
      <c r="D22" s="37">
        <v>240</v>
      </c>
      <c r="E22" s="16">
        <f t="shared" si="0"/>
        <v>7.365600000000001</v>
      </c>
      <c r="F22" s="17">
        <f t="shared" si="1"/>
        <v>1767.7440000000001</v>
      </c>
      <c r="G22" s="18">
        <v>8</v>
      </c>
      <c r="H22" s="84">
        <v>6.82</v>
      </c>
      <c r="I22" s="17">
        <f t="shared" si="2"/>
        <v>1636.8000000000002</v>
      </c>
      <c r="J22" s="85"/>
      <c r="K22" s="15"/>
      <c r="L22" s="86"/>
    </row>
    <row r="23" spans="4:9" s="5" customFormat="1" ht="18.75" customHeight="1">
      <c r="D23" s="161" t="s">
        <v>83</v>
      </c>
      <c r="E23" s="161"/>
      <c r="F23" s="91">
        <f>SUM(F9:F22)</f>
        <v>49064.61600000001</v>
      </c>
      <c r="G23" s="92"/>
      <c r="H23" s="93"/>
      <c r="I23" s="91">
        <f>SUM(I9:I22)</f>
        <v>45430.200000000004</v>
      </c>
    </row>
    <row r="26" ht="14.25" customHeight="1"/>
    <row r="65536" ht="12.75" customHeight="1"/>
  </sheetData>
  <sheetProtection selectLockedCells="1" selectUnlockedCells="1"/>
  <mergeCells count="4">
    <mergeCell ref="A4:J4"/>
    <mergeCell ref="A5:L5"/>
    <mergeCell ref="A8:J8"/>
    <mergeCell ref="D23:E23"/>
  </mergeCells>
  <printOptions horizontalCentered="1"/>
  <pageMargins left="0.2361111111111111" right="0.19652777777777777" top="0.7479166666666667" bottom="0.3541666666666667" header="0.5118055555555555" footer="0.5118055555555555"/>
  <pageSetup horizontalDpi="300" verticalDpi="300" orientation="landscape" paperSize="9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U65"/>
  <sheetViews>
    <sheetView zoomScalePageLayoutView="0" workbookViewId="0" topLeftCell="A1">
      <selection activeCell="G7" sqref="G7"/>
    </sheetView>
  </sheetViews>
  <sheetFormatPr defaultColWidth="8.796875" defaultRowHeight="9.75" customHeight="1"/>
  <cols>
    <col min="1" max="1" width="3.8984375" style="7" customWidth="1"/>
    <col min="2" max="2" width="11.5" style="7" customWidth="1"/>
    <col min="3" max="3" width="5.09765625" style="7" customWidth="1"/>
    <col min="4" max="4" width="7.5" style="7" customWidth="1"/>
    <col min="5" max="5" width="7.69921875" style="7" customWidth="1"/>
    <col min="6" max="6" width="18.09765625" style="7" customWidth="1"/>
    <col min="7" max="7" width="9" style="7" customWidth="1"/>
    <col min="8" max="8" width="10.5" style="7" customWidth="1"/>
    <col min="9" max="9" width="17.3984375" style="7" customWidth="1"/>
    <col min="10" max="10" width="8" style="7" customWidth="1"/>
    <col min="11" max="11" width="9.8984375" style="7" customWidth="1"/>
    <col min="12" max="12" width="14.3984375" style="7" customWidth="1"/>
    <col min="13" max="13" width="17.8984375" style="94" customWidth="1"/>
    <col min="14" max="16384" width="9" style="7" customWidth="1"/>
  </cols>
  <sheetData>
    <row r="1" spans="1:10" s="4" customFormat="1" ht="13.5" customHeight="1">
      <c r="A1" s="2"/>
      <c r="B1" s="2"/>
      <c r="C1" s="2"/>
      <c r="D1" s="2"/>
      <c r="E1" s="2"/>
      <c r="F1" s="2"/>
      <c r="H1" s="3"/>
      <c r="I1" s="22"/>
      <c r="J1" s="2"/>
    </row>
    <row r="2" spans="1:13" s="4" customFormat="1" ht="11.25" customHeight="1">
      <c r="A2" s="2"/>
      <c r="B2" s="2"/>
      <c r="C2" s="2"/>
      <c r="D2" s="2"/>
      <c r="E2" s="2"/>
      <c r="F2" s="2"/>
      <c r="G2" s="95"/>
      <c r="H2" s="2"/>
      <c r="I2" s="2"/>
      <c r="J2" s="2"/>
      <c r="K2" s="74"/>
      <c r="L2" s="74"/>
      <c r="M2" s="74"/>
    </row>
    <row r="3" spans="1:13" ht="19.5" customHeight="1">
      <c r="A3" s="8" t="s">
        <v>84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2" customFormat="1" ht="23.25" customHeight="1">
      <c r="A4" s="159" t="s">
        <v>85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1:13" s="2" customFormat="1" ht="14.25" customHeight="1">
      <c r="A5" s="96"/>
      <c r="B5" s="96"/>
      <c r="C5" s="96"/>
      <c r="D5" s="96"/>
      <c r="E5" s="96"/>
      <c r="F5" s="3"/>
      <c r="G5" s="97"/>
      <c r="H5" s="96"/>
      <c r="I5" s="96"/>
      <c r="J5" s="96"/>
      <c r="K5" s="96"/>
      <c r="L5" s="9"/>
      <c r="M5" s="9"/>
    </row>
    <row r="6" spans="1:13" s="2" customFormat="1" ht="17.25" customHeight="1">
      <c r="A6" s="156" t="s">
        <v>73</v>
      </c>
      <c r="B6" s="156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98"/>
    </row>
    <row r="7" spans="1:14" s="5" customFormat="1" ht="57" customHeight="1">
      <c r="A7" s="27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1" t="s">
        <v>6</v>
      </c>
      <c r="H7" s="12" t="s">
        <v>7</v>
      </c>
      <c r="I7" s="12" t="s">
        <v>8</v>
      </c>
      <c r="J7" s="12" t="s">
        <v>9</v>
      </c>
      <c r="K7" s="12" t="s">
        <v>10</v>
      </c>
      <c r="L7" s="13" t="s">
        <v>11</v>
      </c>
      <c r="M7" s="11" t="s">
        <v>12</v>
      </c>
      <c r="N7" s="14" t="s">
        <v>86</v>
      </c>
    </row>
    <row r="8" spans="1:14" s="5" customFormat="1" ht="10.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7">
        <v>13</v>
      </c>
      <c r="N8" s="14">
        <v>14</v>
      </c>
    </row>
    <row r="9" spans="1:14" ht="39" customHeight="1">
      <c r="A9" s="170" t="s">
        <v>87</v>
      </c>
      <c r="B9" s="170"/>
      <c r="C9" s="170"/>
      <c r="D9" s="170"/>
      <c r="E9" s="170"/>
      <c r="F9" s="170"/>
      <c r="G9" s="170"/>
      <c r="H9" s="170"/>
      <c r="I9" s="170"/>
      <c r="J9" s="99"/>
      <c r="K9" s="99"/>
      <c r="L9" s="99"/>
      <c r="M9" s="100"/>
      <c r="N9" s="15"/>
    </row>
    <row r="10" spans="1:14" ht="15.75" customHeight="1">
      <c r="A10" s="101">
        <v>1</v>
      </c>
      <c r="B10" s="102" t="s">
        <v>19</v>
      </c>
      <c r="C10" s="103" t="s">
        <v>26</v>
      </c>
      <c r="D10" s="103" t="s">
        <v>88</v>
      </c>
      <c r="E10" s="103" t="s">
        <v>21</v>
      </c>
      <c r="F10" s="104" t="s">
        <v>89</v>
      </c>
      <c r="G10" s="105">
        <v>36</v>
      </c>
      <c r="H10" s="106">
        <f aca="true" t="shared" si="0" ref="H10:H35">I10/G10</f>
        <v>9.882000000000001</v>
      </c>
      <c r="I10" s="107">
        <f aca="true" t="shared" si="1" ref="I10:I31">L10+(L10*J10/100)</f>
        <v>355.75200000000007</v>
      </c>
      <c r="J10" s="108">
        <v>8</v>
      </c>
      <c r="K10" s="109">
        <v>9.15</v>
      </c>
      <c r="L10" s="107">
        <f aca="true" t="shared" si="2" ref="L10:L31">K10*G10</f>
        <v>329.40000000000003</v>
      </c>
      <c r="M10" s="104"/>
      <c r="N10" s="14"/>
    </row>
    <row r="11" spans="1:14" ht="15.75" customHeight="1">
      <c r="A11" s="101">
        <v>2</v>
      </c>
      <c r="B11" s="102" t="s">
        <v>22</v>
      </c>
      <c r="C11" s="103" t="s">
        <v>26</v>
      </c>
      <c r="D11" s="103" t="s">
        <v>88</v>
      </c>
      <c r="E11" s="103" t="s">
        <v>23</v>
      </c>
      <c r="F11" s="104" t="s">
        <v>89</v>
      </c>
      <c r="G11" s="105">
        <v>72</v>
      </c>
      <c r="H11" s="106">
        <f t="shared" si="0"/>
        <v>8.445599999999999</v>
      </c>
      <c r="I11" s="107">
        <f t="shared" si="1"/>
        <v>608.0831999999999</v>
      </c>
      <c r="J11" s="108">
        <v>8</v>
      </c>
      <c r="K11" s="109">
        <v>7.82</v>
      </c>
      <c r="L11" s="107">
        <f t="shared" si="2"/>
        <v>563.04</v>
      </c>
      <c r="M11" s="104"/>
      <c r="N11" s="14"/>
    </row>
    <row r="12" spans="1:14" ht="15.75" customHeight="1">
      <c r="A12" s="101">
        <v>3</v>
      </c>
      <c r="B12" s="102" t="s">
        <v>24</v>
      </c>
      <c r="C12" s="103" t="s">
        <v>26</v>
      </c>
      <c r="D12" s="103" t="s">
        <v>88</v>
      </c>
      <c r="E12" s="103" t="s">
        <v>25</v>
      </c>
      <c r="F12" s="104" t="s">
        <v>89</v>
      </c>
      <c r="G12" s="105">
        <v>72</v>
      </c>
      <c r="H12" s="106">
        <f t="shared" si="0"/>
        <v>6.6312</v>
      </c>
      <c r="I12" s="107">
        <f t="shared" si="1"/>
        <v>477.4464</v>
      </c>
      <c r="J12" s="108">
        <v>8</v>
      </c>
      <c r="K12" s="109">
        <v>6.14</v>
      </c>
      <c r="L12" s="107">
        <f t="shared" si="2"/>
        <v>442.08</v>
      </c>
      <c r="M12" s="104"/>
      <c r="N12" s="14"/>
    </row>
    <row r="13" spans="1:14" ht="15.75" customHeight="1">
      <c r="A13" s="101">
        <v>4</v>
      </c>
      <c r="B13" s="102" t="s">
        <v>24</v>
      </c>
      <c r="C13" s="103" t="s">
        <v>26</v>
      </c>
      <c r="D13" s="103" t="s">
        <v>88</v>
      </c>
      <c r="E13" s="103" t="s">
        <v>34</v>
      </c>
      <c r="F13" s="104" t="s">
        <v>89</v>
      </c>
      <c r="G13" s="105">
        <v>972</v>
      </c>
      <c r="H13" s="106">
        <f t="shared" si="0"/>
        <v>7.311599999999999</v>
      </c>
      <c r="I13" s="107">
        <f t="shared" si="1"/>
        <v>7106.8751999999995</v>
      </c>
      <c r="J13" s="108">
        <v>8</v>
      </c>
      <c r="K13" s="109">
        <v>6.77</v>
      </c>
      <c r="L13" s="107">
        <f t="shared" si="2"/>
        <v>6580.44</v>
      </c>
      <c r="M13" s="104"/>
      <c r="N13" s="14"/>
    </row>
    <row r="14" spans="1:14" ht="15.75" customHeight="1">
      <c r="A14" s="101">
        <v>5</v>
      </c>
      <c r="B14" s="102" t="s">
        <v>27</v>
      </c>
      <c r="C14" s="103" t="s">
        <v>26</v>
      </c>
      <c r="D14" s="103" t="s">
        <v>88</v>
      </c>
      <c r="E14" s="103" t="s">
        <v>90</v>
      </c>
      <c r="F14" s="104" t="s">
        <v>89</v>
      </c>
      <c r="G14" s="105">
        <v>672</v>
      </c>
      <c r="H14" s="106">
        <f t="shared" si="0"/>
        <v>10.8</v>
      </c>
      <c r="I14" s="107">
        <f t="shared" si="1"/>
        <v>7257.6</v>
      </c>
      <c r="J14" s="108">
        <v>8</v>
      </c>
      <c r="K14" s="109">
        <v>10</v>
      </c>
      <c r="L14" s="107">
        <f t="shared" si="2"/>
        <v>6720</v>
      </c>
      <c r="M14" s="104"/>
      <c r="N14" s="14"/>
    </row>
    <row r="15" spans="1:14" ht="15.75" customHeight="1">
      <c r="A15" s="101">
        <v>6</v>
      </c>
      <c r="B15" s="102" t="s">
        <v>27</v>
      </c>
      <c r="C15" s="103" t="s">
        <v>26</v>
      </c>
      <c r="D15" s="103" t="s">
        <v>88</v>
      </c>
      <c r="E15" s="103" t="s">
        <v>34</v>
      </c>
      <c r="F15" s="104" t="s">
        <v>89</v>
      </c>
      <c r="G15" s="105">
        <v>468</v>
      </c>
      <c r="H15" s="106">
        <f t="shared" si="0"/>
        <v>7.667999999999999</v>
      </c>
      <c r="I15" s="107">
        <f t="shared" si="1"/>
        <v>3588.624</v>
      </c>
      <c r="J15" s="108">
        <v>8</v>
      </c>
      <c r="K15" s="109">
        <v>7.1</v>
      </c>
      <c r="L15" s="107">
        <f t="shared" si="2"/>
        <v>3322.7999999999997</v>
      </c>
      <c r="M15" s="104"/>
      <c r="N15" s="14"/>
    </row>
    <row r="16" spans="1:14" ht="15.75" customHeight="1">
      <c r="A16" s="101">
        <v>7</v>
      </c>
      <c r="B16" s="102" t="s">
        <v>27</v>
      </c>
      <c r="C16" s="103" t="s">
        <v>26</v>
      </c>
      <c r="D16" s="103" t="s">
        <v>88</v>
      </c>
      <c r="E16" s="103" t="s">
        <v>34</v>
      </c>
      <c r="F16" s="104" t="s">
        <v>41</v>
      </c>
      <c r="G16" s="105">
        <v>72</v>
      </c>
      <c r="H16" s="106">
        <f t="shared" si="0"/>
        <v>8.326799999999999</v>
      </c>
      <c r="I16" s="107">
        <f t="shared" si="1"/>
        <v>599.5296</v>
      </c>
      <c r="J16" s="108">
        <v>8</v>
      </c>
      <c r="K16" s="109">
        <v>7.71</v>
      </c>
      <c r="L16" s="107">
        <f t="shared" si="2"/>
        <v>555.12</v>
      </c>
      <c r="M16" s="104"/>
      <c r="N16" s="14"/>
    </row>
    <row r="17" spans="1:14" ht="15.75" customHeight="1">
      <c r="A17" s="101">
        <v>8</v>
      </c>
      <c r="B17" s="102" t="s">
        <v>27</v>
      </c>
      <c r="C17" s="103" t="s">
        <v>26</v>
      </c>
      <c r="D17" s="103" t="s">
        <v>88</v>
      </c>
      <c r="E17" s="103" t="s">
        <v>25</v>
      </c>
      <c r="F17" s="104" t="s">
        <v>89</v>
      </c>
      <c r="G17" s="105">
        <v>36</v>
      </c>
      <c r="H17" s="106">
        <f t="shared" si="0"/>
        <v>7.2467999999999995</v>
      </c>
      <c r="I17" s="107">
        <f t="shared" si="1"/>
        <v>260.8848</v>
      </c>
      <c r="J17" s="108">
        <v>8</v>
      </c>
      <c r="K17" s="109">
        <v>6.71</v>
      </c>
      <c r="L17" s="107">
        <f t="shared" si="2"/>
        <v>241.56</v>
      </c>
      <c r="M17" s="104"/>
      <c r="N17" s="14"/>
    </row>
    <row r="18" spans="1:14" ht="15.75" customHeight="1">
      <c r="A18" s="101">
        <v>9</v>
      </c>
      <c r="B18" s="102" t="s">
        <v>50</v>
      </c>
      <c r="C18" s="103" t="s">
        <v>26</v>
      </c>
      <c r="D18" s="103" t="s">
        <v>88</v>
      </c>
      <c r="E18" s="103" t="s">
        <v>47</v>
      </c>
      <c r="F18" s="104" t="s">
        <v>89</v>
      </c>
      <c r="G18" s="105">
        <v>36</v>
      </c>
      <c r="H18" s="106">
        <f t="shared" si="0"/>
        <v>7.387200000000001</v>
      </c>
      <c r="I18" s="107">
        <f t="shared" si="1"/>
        <v>265.9392</v>
      </c>
      <c r="J18" s="108">
        <v>8</v>
      </c>
      <c r="K18" s="109">
        <v>6.84</v>
      </c>
      <c r="L18" s="107">
        <f t="shared" si="2"/>
        <v>246.24</v>
      </c>
      <c r="M18" s="104"/>
      <c r="N18" s="14"/>
    </row>
    <row r="19" spans="1:14" ht="15.75" customHeight="1">
      <c r="A19" s="101">
        <v>10</v>
      </c>
      <c r="B19" s="102" t="s">
        <v>50</v>
      </c>
      <c r="C19" s="103" t="s">
        <v>26</v>
      </c>
      <c r="D19" s="103" t="s">
        <v>88</v>
      </c>
      <c r="E19" s="103" t="s">
        <v>34</v>
      </c>
      <c r="F19" s="104" t="s">
        <v>41</v>
      </c>
      <c r="G19" s="105">
        <v>108</v>
      </c>
      <c r="H19" s="106">
        <f t="shared" si="0"/>
        <v>8.0136</v>
      </c>
      <c r="I19" s="107">
        <f t="shared" si="1"/>
        <v>865.4688</v>
      </c>
      <c r="J19" s="108">
        <v>8</v>
      </c>
      <c r="K19" s="109">
        <v>7.42</v>
      </c>
      <c r="L19" s="107">
        <f t="shared" si="2"/>
        <v>801.36</v>
      </c>
      <c r="M19" s="104"/>
      <c r="N19" s="14"/>
    </row>
    <row r="20" spans="1:14" ht="15.75" customHeight="1">
      <c r="A20" s="101">
        <v>11</v>
      </c>
      <c r="B20" s="102" t="s">
        <v>50</v>
      </c>
      <c r="C20" s="103" t="s">
        <v>26</v>
      </c>
      <c r="D20" s="103" t="s">
        <v>88</v>
      </c>
      <c r="E20" s="103" t="s">
        <v>34</v>
      </c>
      <c r="F20" s="104" t="s">
        <v>89</v>
      </c>
      <c r="G20" s="105">
        <v>180</v>
      </c>
      <c r="H20" s="106">
        <f t="shared" si="0"/>
        <v>6.6312</v>
      </c>
      <c r="I20" s="107">
        <f t="shared" si="1"/>
        <v>1193.616</v>
      </c>
      <c r="J20" s="108">
        <v>8</v>
      </c>
      <c r="K20" s="109">
        <v>6.14</v>
      </c>
      <c r="L20" s="107">
        <f t="shared" si="2"/>
        <v>1105.2</v>
      </c>
      <c r="M20" s="104"/>
      <c r="N20" s="14"/>
    </row>
    <row r="21" spans="1:14" ht="23.25" customHeight="1">
      <c r="A21" s="101">
        <v>12</v>
      </c>
      <c r="B21" s="102" t="s">
        <v>50</v>
      </c>
      <c r="C21" s="103" t="s">
        <v>26</v>
      </c>
      <c r="D21" s="103" t="s">
        <v>88</v>
      </c>
      <c r="E21" s="103" t="s">
        <v>34</v>
      </c>
      <c r="F21" s="104" t="s">
        <v>91</v>
      </c>
      <c r="G21" s="105">
        <v>180</v>
      </c>
      <c r="H21" s="106">
        <f t="shared" si="0"/>
        <v>9.1908</v>
      </c>
      <c r="I21" s="107">
        <f t="shared" si="1"/>
        <v>1654.344</v>
      </c>
      <c r="J21" s="108">
        <v>8</v>
      </c>
      <c r="K21" s="109">
        <v>8.51</v>
      </c>
      <c r="L21" s="107">
        <f t="shared" si="2"/>
        <v>1531.8</v>
      </c>
      <c r="M21" s="104"/>
      <c r="N21" s="14"/>
    </row>
    <row r="22" spans="1:14" ht="15.75" customHeight="1">
      <c r="A22" s="101">
        <v>13</v>
      </c>
      <c r="B22" s="102" t="s">
        <v>50</v>
      </c>
      <c r="C22" s="103" t="s">
        <v>26</v>
      </c>
      <c r="D22" s="103" t="s">
        <v>88</v>
      </c>
      <c r="E22" s="103" t="s">
        <v>25</v>
      </c>
      <c r="F22" s="104" t="s">
        <v>89</v>
      </c>
      <c r="G22" s="105">
        <v>36</v>
      </c>
      <c r="H22" s="106">
        <f t="shared" si="0"/>
        <v>6.5664</v>
      </c>
      <c r="I22" s="107">
        <f t="shared" si="1"/>
        <v>236.3904</v>
      </c>
      <c r="J22" s="108">
        <v>8</v>
      </c>
      <c r="K22" s="109">
        <v>6.08</v>
      </c>
      <c r="L22" s="107">
        <f t="shared" si="2"/>
        <v>218.88</v>
      </c>
      <c r="M22" s="104"/>
      <c r="N22" s="14"/>
    </row>
    <row r="23" spans="1:14" ht="15.75" customHeight="1">
      <c r="A23" s="101">
        <v>14</v>
      </c>
      <c r="B23" s="102" t="s">
        <v>26</v>
      </c>
      <c r="C23" s="103" t="s">
        <v>26</v>
      </c>
      <c r="D23" s="103" t="s">
        <v>88</v>
      </c>
      <c r="E23" s="103" t="s">
        <v>47</v>
      </c>
      <c r="F23" s="104" t="s">
        <v>89</v>
      </c>
      <c r="G23" s="105">
        <v>3060</v>
      </c>
      <c r="H23" s="106">
        <f t="shared" si="0"/>
        <v>8.8992</v>
      </c>
      <c r="I23" s="107">
        <f t="shared" si="1"/>
        <v>27231.552000000003</v>
      </c>
      <c r="J23" s="108">
        <v>8</v>
      </c>
      <c r="K23" s="109">
        <v>8.24</v>
      </c>
      <c r="L23" s="107">
        <f t="shared" si="2"/>
        <v>25214.4</v>
      </c>
      <c r="M23" s="104"/>
      <c r="N23" s="14"/>
    </row>
    <row r="24" spans="1:14" ht="23.25" customHeight="1">
      <c r="A24" s="101">
        <v>15</v>
      </c>
      <c r="B24" s="102" t="s">
        <v>26</v>
      </c>
      <c r="C24" s="103" t="s">
        <v>26</v>
      </c>
      <c r="D24" s="103" t="s">
        <v>88</v>
      </c>
      <c r="E24" s="103" t="s">
        <v>47</v>
      </c>
      <c r="F24" s="104" t="s">
        <v>91</v>
      </c>
      <c r="G24" s="105">
        <v>108</v>
      </c>
      <c r="H24" s="106">
        <f t="shared" si="0"/>
        <v>10.367999999999999</v>
      </c>
      <c r="I24" s="107">
        <f t="shared" si="1"/>
        <v>1119.744</v>
      </c>
      <c r="J24" s="108">
        <v>8</v>
      </c>
      <c r="K24" s="109">
        <v>9.6</v>
      </c>
      <c r="L24" s="107">
        <f t="shared" si="2"/>
        <v>1036.8</v>
      </c>
      <c r="M24" s="104"/>
      <c r="N24" s="14"/>
    </row>
    <row r="25" spans="1:14" ht="23.25" customHeight="1">
      <c r="A25" s="101">
        <v>16</v>
      </c>
      <c r="B25" s="102" t="s">
        <v>26</v>
      </c>
      <c r="C25" s="103" t="s">
        <v>26</v>
      </c>
      <c r="D25" s="103" t="s">
        <v>88</v>
      </c>
      <c r="E25" s="103" t="s">
        <v>34</v>
      </c>
      <c r="F25" s="104" t="s">
        <v>91</v>
      </c>
      <c r="G25" s="105">
        <v>72</v>
      </c>
      <c r="H25" s="106">
        <f t="shared" si="0"/>
        <v>9.936</v>
      </c>
      <c r="I25" s="107">
        <f t="shared" si="1"/>
        <v>715.3919999999999</v>
      </c>
      <c r="J25" s="108">
        <v>8</v>
      </c>
      <c r="K25" s="109">
        <v>9.2</v>
      </c>
      <c r="L25" s="107">
        <f t="shared" si="2"/>
        <v>662.4</v>
      </c>
      <c r="M25" s="104"/>
      <c r="N25" s="14"/>
    </row>
    <row r="26" spans="1:14" ht="33.75" customHeight="1">
      <c r="A26" s="101">
        <v>17</v>
      </c>
      <c r="B26" s="102" t="s">
        <v>26</v>
      </c>
      <c r="C26" s="103" t="s">
        <v>26</v>
      </c>
      <c r="D26" s="103" t="s">
        <v>88</v>
      </c>
      <c r="E26" s="103" t="s">
        <v>34</v>
      </c>
      <c r="F26" s="104" t="s">
        <v>92</v>
      </c>
      <c r="G26" s="105">
        <v>180</v>
      </c>
      <c r="H26" s="106">
        <f t="shared" si="0"/>
        <v>13.8672</v>
      </c>
      <c r="I26" s="107">
        <f t="shared" si="1"/>
        <v>2496.096</v>
      </c>
      <c r="J26" s="108">
        <v>8</v>
      </c>
      <c r="K26" s="109">
        <v>12.84</v>
      </c>
      <c r="L26" s="107">
        <f t="shared" si="2"/>
        <v>2311.2</v>
      </c>
      <c r="M26" s="104"/>
      <c r="N26" s="14"/>
    </row>
    <row r="27" spans="1:14" ht="15.75" customHeight="1">
      <c r="A27" s="101">
        <v>18</v>
      </c>
      <c r="B27" s="102" t="s">
        <v>14</v>
      </c>
      <c r="C27" s="103" t="s">
        <v>26</v>
      </c>
      <c r="D27" s="103" t="s">
        <v>64</v>
      </c>
      <c r="E27" s="103" t="s">
        <v>43</v>
      </c>
      <c r="F27" s="104" t="s">
        <v>89</v>
      </c>
      <c r="G27" s="105">
        <v>144</v>
      </c>
      <c r="H27" s="106">
        <f t="shared" si="0"/>
        <v>18.954</v>
      </c>
      <c r="I27" s="107">
        <f t="shared" si="1"/>
        <v>2729.376</v>
      </c>
      <c r="J27" s="108">
        <v>8</v>
      </c>
      <c r="K27" s="109">
        <v>17.55</v>
      </c>
      <c r="L27" s="107">
        <f t="shared" si="2"/>
        <v>2527.2000000000003</v>
      </c>
      <c r="M27" s="104"/>
      <c r="N27" s="14"/>
    </row>
    <row r="28" spans="1:14" ht="15.75" customHeight="1">
      <c r="A28" s="101">
        <v>19</v>
      </c>
      <c r="B28" s="102" t="s">
        <v>14</v>
      </c>
      <c r="C28" s="103" t="s">
        <v>26</v>
      </c>
      <c r="D28" s="103" t="s">
        <v>20</v>
      </c>
      <c r="E28" s="103" t="s">
        <v>43</v>
      </c>
      <c r="F28" s="104" t="s">
        <v>89</v>
      </c>
      <c r="G28" s="105">
        <v>24</v>
      </c>
      <c r="H28" s="106">
        <f t="shared" si="0"/>
        <v>12.657600000000002</v>
      </c>
      <c r="I28" s="107">
        <f t="shared" si="1"/>
        <v>303.78240000000005</v>
      </c>
      <c r="J28" s="108">
        <v>8</v>
      </c>
      <c r="K28" s="109">
        <v>11.72</v>
      </c>
      <c r="L28" s="107">
        <f t="shared" si="2"/>
        <v>281.28000000000003</v>
      </c>
      <c r="M28" s="104"/>
      <c r="N28" s="14"/>
    </row>
    <row r="29" spans="1:14" ht="15.75" customHeight="1">
      <c r="A29" s="101">
        <v>20</v>
      </c>
      <c r="B29" s="102" t="s">
        <v>14</v>
      </c>
      <c r="C29" s="103" t="s">
        <v>26</v>
      </c>
      <c r="D29" s="103" t="s">
        <v>88</v>
      </c>
      <c r="E29" s="103" t="s">
        <v>47</v>
      </c>
      <c r="F29" s="104" t="s">
        <v>89</v>
      </c>
      <c r="G29" s="105">
        <v>36</v>
      </c>
      <c r="H29" s="106">
        <f t="shared" si="0"/>
        <v>9.9144</v>
      </c>
      <c r="I29" s="107">
        <f t="shared" si="1"/>
        <v>356.9184</v>
      </c>
      <c r="J29" s="108">
        <v>8</v>
      </c>
      <c r="K29" s="109">
        <v>9.18</v>
      </c>
      <c r="L29" s="107">
        <f t="shared" si="2"/>
        <v>330.48</v>
      </c>
      <c r="M29" s="104"/>
      <c r="N29" s="14"/>
    </row>
    <row r="30" spans="1:14" ht="23.25" customHeight="1">
      <c r="A30" s="101">
        <v>21</v>
      </c>
      <c r="B30" s="102" t="s">
        <v>14</v>
      </c>
      <c r="C30" s="103" t="s">
        <v>26</v>
      </c>
      <c r="D30" s="103" t="s">
        <v>88</v>
      </c>
      <c r="E30" s="103" t="s">
        <v>46</v>
      </c>
      <c r="F30" s="104" t="s">
        <v>91</v>
      </c>
      <c r="G30" s="105">
        <v>1872</v>
      </c>
      <c r="H30" s="106">
        <f t="shared" si="0"/>
        <v>7.452</v>
      </c>
      <c r="I30" s="107">
        <f t="shared" si="1"/>
        <v>13950.144</v>
      </c>
      <c r="J30" s="108">
        <v>8</v>
      </c>
      <c r="K30" s="109">
        <v>6.9</v>
      </c>
      <c r="L30" s="107">
        <f t="shared" si="2"/>
        <v>12916.800000000001</v>
      </c>
      <c r="M30" s="104"/>
      <c r="N30" s="14"/>
    </row>
    <row r="31" spans="1:14" ht="23.25" customHeight="1">
      <c r="A31" s="101">
        <v>22</v>
      </c>
      <c r="B31" s="102" t="s">
        <v>14</v>
      </c>
      <c r="C31" s="103" t="s">
        <v>26</v>
      </c>
      <c r="D31" s="103" t="s">
        <v>20</v>
      </c>
      <c r="E31" s="103" t="s">
        <v>46</v>
      </c>
      <c r="F31" s="104" t="s">
        <v>91</v>
      </c>
      <c r="G31" s="105">
        <v>960</v>
      </c>
      <c r="H31" s="106">
        <f t="shared" si="0"/>
        <v>9.1476</v>
      </c>
      <c r="I31" s="107">
        <f t="shared" si="1"/>
        <v>8781.696</v>
      </c>
      <c r="J31" s="108">
        <v>8</v>
      </c>
      <c r="K31" s="109">
        <v>8.47</v>
      </c>
      <c r="L31" s="107">
        <f t="shared" si="2"/>
        <v>8131.200000000001</v>
      </c>
      <c r="M31" s="104"/>
      <c r="N31" s="14"/>
    </row>
    <row r="32" spans="1:14" ht="38.25" customHeight="1">
      <c r="A32" s="171" t="s">
        <v>93</v>
      </c>
      <c r="B32" s="171"/>
      <c r="C32" s="171"/>
      <c r="D32" s="171"/>
      <c r="E32" s="171"/>
      <c r="F32" s="171"/>
      <c r="G32" s="171"/>
      <c r="H32" s="171" t="e">
        <f t="shared" si="0"/>
        <v>#DIV/0!</v>
      </c>
      <c r="I32" s="107"/>
      <c r="J32" s="99"/>
      <c r="K32" s="110"/>
      <c r="L32" s="107"/>
      <c r="M32" s="111"/>
      <c r="N32" s="15"/>
    </row>
    <row r="33" spans="1:14" ht="15.75" customHeight="1">
      <c r="A33" s="112">
        <v>23</v>
      </c>
      <c r="B33" s="113" t="s">
        <v>24</v>
      </c>
      <c r="C33" s="114"/>
      <c r="D33" s="115" t="s">
        <v>80</v>
      </c>
      <c r="E33" s="57" t="s">
        <v>51</v>
      </c>
      <c r="F33" s="57" t="s">
        <v>51</v>
      </c>
      <c r="G33" s="105">
        <v>36</v>
      </c>
      <c r="H33" s="106">
        <f t="shared" si="0"/>
        <v>10.2492</v>
      </c>
      <c r="I33" s="107">
        <f>L33+(L33*J33/100)</f>
        <v>368.9712</v>
      </c>
      <c r="J33" s="116">
        <v>8</v>
      </c>
      <c r="K33" s="109">
        <v>9.49</v>
      </c>
      <c r="L33" s="107">
        <f>K33*G33</f>
        <v>341.64</v>
      </c>
      <c r="M33" s="117"/>
      <c r="N33" s="14"/>
    </row>
    <row r="34" spans="1:14" ht="15.75" customHeight="1">
      <c r="A34" s="112">
        <v>24</v>
      </c>
      <c r="B34" s="118" t="s">
        <v>50</v>
      </c>
      <c r="C34" s="114"/>
      <c r="D34" s="119" t="s">
        <v>80</v>
      </c>
      <c r="E34" s="57" t="s">
        <v>51</v>
      </c>
      <c r="F34" s="57" t="s">
        <v>51</v>
      </c>
      <c r="G34" s="105">
        <v>216</v>
      </c>
      <c r="H34" s="106">
        <f t="shared" si="0"/>
        <v>10.1196</v>
      </c>
      <c r="I34" s="107">
        <f>L34+(L34*J34/100)</f>
        <v>2185.8336</v>
      </c>
      <c r="J34" s="116">
        <v>8</v>
      </c>
      <c r="K34" s="109">
        <v>9.37</v>
      </c>
      <c r="L34" s="107">
        <f>K34*G34</f>
        <v>2023.9199999999998</v>
      </c>
      <c r="M34" s="117"/>
      <c r="N34" s="14"/>
    </row>
    <row r="35" spans="1:14" ht="15.75" customHeight="1">
      <c r="A35" s="112">
        <v>25</v>
      </c>
      <c r="B35" s="118" t="s">
        <v>14</v>
      </c>
      <c r="C35" s="114"/>
      <c r="D35" s="119" t="s">
        <v>80</v>
      </c>
      <c r="E35" s="57" t="s">
        <v>51</v>
      </c>
      <c r="F35" s="57" t="s">
        <v>51</v>
      </c>
      <c r="G35" s="105">
        <v>72</v>
      </c>
      <c r="H35" s="106">
        <f t="shared" si="0"/>
        <v>10.2492</v>
      </c>
      <c r="I35" s="107">
        <f>L35+(L35*J35/100)</f>
        <v>737.9424</v>
      </c>
      <c r="J35" s="116">
        <v>8</v>
      </c>
      <c r="K35" s="109">
        <v>9.49</v>
      </c>
      <c r="L35" s="107">
        <f>K35*G35</f>
        <v>683.28</v>
      </c>
      <c r="M35" s="117"/>
      <c r="N35" s="14"/>
    </row>
    <row r="36" spans="1:14" ht="16.5" customHeight="1">
      <c r="A36" s="172" t="s">
        <v>94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</row>
    <row r="37" spans="1:14" ht="15.75" customHeight="1">
      <c r="A37" s="101">
        <v>26</v>
      </c>
      <c r="B37" s="102" t="s">
        <v>14</v>
      </c>
      <c r="C37" s="103" t="s">
        <v>26</v>
      </c>
      <c r="D37" s="103" t="s">
        <v>16</v>
      </c>
      <c r="E37" s="103" t="s">
        <v>47</v>
      </c>
      <c r="F37" s="104" t="s">
        <v>89</v>
      </c>
      <c r="G37" s="105">
        <v>72</v>
      </c>
      <c r="H37" s="106">
        <f aca="true" t="shared" si="3" ref="H37:H47">I37/G37</f>
        <v>5.4648</v>
      </c>
      <c r="I37" s="107">
        <f aca="true" t="shared" si="4" ref="I37:I47">L37+(L37*J37/100)</f>
        <v>393.4656</v>
      </c>
      <c r="J37" s="116">
        <v>8</v>
      </c>
      <c r="K37" s="109">
        <v>5.06</v>
      </c>
      <c r="L37" s="107">
        <f aca="true" t="shared" si="5" ref="L37:L47">K37*G37</f>
        <v>364.32</v>
      </c>
      <c r="M37" s="111"/>
      <c r="N37" s="14"/>
    </row>
    <row r="38" spans="1:14" ht="15.75" customHeight="1">
      <c r="A38" s="101">
        <v>27</v>
      </c>
      <c r="B38" s="102" t="s">
        <v>14</v>
      </c>
      <c r="C38" s="103" t="s">
        <v>26</v>
      </c>
      <c r="D38" s="103" t="s">
        <v>20</v>
      </c>
      <c r="E38" s="103" t="s">
        <v>46</v>
      </c>
      <c r="F38" s="104" t="s">
        <v>89</v>
      </c>
      <c r="G38" s="105">
        <v>48</v>
      </c>
      <c r="H38" s="106">
        <f t="shared" si="3"/>
        <v>6.328800000000001</v>
      </c>
      <c r="I38" s="107">
        <f t="shared" si="4"/>
        <v>303.78240000000005</v>
      </c>
      <c r="J38" s="116">
        <v>8</v>
      </c>
      <c r="K38" s="109">
        <v>5.86</v>
      </c>
      <c r="L38" s="107">
        <f t="shared" si="5"/>
        <v>281.28000000000003</v>
      </c>
      <c r="M38" s="111"/>
      <c r="N38" s="14"/>
    </row>
    <row r="39" spans="1:21" ht="15.75" customHeight="1">
      <c r="A39" s="101">
        <v>28</v>
      </c>
      <c r="B39" s="101">
        <v>0</v>
      </c>
      <c r="C39" s="101">
        <v>1</v>
      </c>
      <c r="D39" s="120">
        <v>75</v>
      </c>
      <c r="E39" s="120">
        <v>30</v>
      </c>
      <c r="F39" s="104" t="s">
        <v>89</v>
      </c>
      <c r="G39" s="105">
        <v>36</v>
      </c>
      <c r="H39" s="106">
        <f t="shared" si="3"/>
        <v>5.2164</v>
      </c>
      <c r="I39" s="107">
        <f t="shared" si="4"/>
        <v>187.7904</v>
      </c>
      <c r="J39" s="116">
        <v>8</v>
      </c>
      <c r="K39" s="121">
        <v>4.83</v>
      </c>
      <c r="L39" s="107">
        <f t="shared" si="5"/>
        <v>173.88</v>
      </c>
      <c r="M39" s="111"/>
      <c r="N39" s="14"/>
      <c r="O39" s="122"/>
      <c r="P39" s="122"/>
      <c r="Q39" s="123"/>
      <c r="R39" s="124"/>
      <c r="S39" s="123"/>
      <c r="T39" s="123"/>
      <c r="U39" s="125"/>
    </row>
    <row r="40" spans="1:21" ht="15.75" customHeight="1">
      <c r="A40" s="101">
        <v>29</v>
      </c>
      <c r="B40" s="101" t="s">
        <v>27</v>
      </c>
      <c r="C40" s="101">
        <v>1</v>
      </c>
      <c r="D40" s="120">
        <v>75</v>
      </c>
      <c r="E40" s="120">
        <v>30</v>
      </c>
      <c r="F40" s="104" t="s">
        <v>41</v>
      </c>
      <c r="G40" s="105">
        <v>1116</v>
      </c>
      <c r="H40" s="106">
        <f t="shared" si="3"/>
        <v>5.216399999999999</v>
      </c>
      <c r="I40" s="107">
        <f t="shared" si="4"/>
        <v>5821.502399999999</v>
      </c>
      <c r="J40" s="116">
        <v>8</v>
      </c>
      <c r="K40" s="121">
        <v>4.83</v>
      </c>
      <c r="L40" s="107">
        <f t="shared" si="5"/>
        <v>5390.28</v>
      </c>
      <c r="M40" s="111"/>
      <c r="N40" s="14"/>
      <c r="O40" s="122"/>
      <c r="P40" s="122"/>
      <c r="Q40" s="123"/>
      <c r="R40" s="124"/>
      <c r="S40" s="123"/>
      <c r="T40" s="123"/>
      <c r="U40" s="125"/>
    </row>
    <row r="41" spans="1:21" ht="15.75" customHeight="1">
      <c r="A41" s="101">
        <v>30</v>
      </c>
      <c r="B41" s="101" t="s">
        <v>27</v>
      </c>
      <c r="C41" s="101">
        <v>1</v>
      </c>
      <c r="D41" s="120">
        <v>75</v>
      </c>
      <c r="E41" s="120">
        <v>24</v>
      </c>
      <c r="F41" s="104" t="s">
        <v>41</v>
      </c>
      <c r="G41" s="105">
        <v>36</v>
      </c>
      <c r="H41" s="106">
        <f t="shared" si="3"/>
        <v>5.2164</v>
      </c>
      <c r="I41" s="107">
        <f t="shared" si="4"/>
        <v>187.7904</v>
      </c>
      <c r="J41" s="116">
        <v>8</v>
      </c>
      <c r="K41" s="121">
        <v>4.83</v>
      </c>
      <c r="L41" s="107">
        <f t="shared" si="5"/>
        <v>173.88</v>
      </c>
      <c r="M41" s="111"/>
      <c r="N41" s="14"/>
      <c r="O41" s="122"/>
      <c r="P41" s="122"/>
      <c r="Q41" s="123"/>
      <c r="R41" s="124"/>
      <c r="S41" s="123"/>
      <c r="T41" s="123"/>
      <c r="U41" s="125"/>
    </row>
    <row r="42" spans="1:21" ht="15.75" customHeight="1">
      <c r="A42" s="101">
        <v>31</v>
      </c>
      <c r="B42" s="101">
        <v>1</v>
      </c>
      <c r="C42" s="101">
        <v>1</v>
      </c>
      <c r="D42" s="120">
        <v>75</v>
      </c>
      <c r="E42" s="120">
        <v>30</v>
      </c>
      <c r="F42" s="104" t="s">
        <v>89</v>
      </c>
      <c r="G42" s="105">
        <v>36</v>
      </c>
      <c r="H42" s="106">
        <f t="shared" si="3"/>
        <v>5.2164</v>
      </c>
      <c r="I42" s="107">
        <f t="shared" si="4"/>
        <v>187.7904</v>
      </c>
      <c r="J42" s="116">
        <v>8</v>
      </c>
      <c r="K42" s="121">
        <v>4.83</v>
      </c>
      <c r="L42" s="107">
        <f t="shared" si="5"/>
        <v>173.88</v>
      </c>
      <c r="M42" s="111"/>
      <c r="N42" s="14"/>
      <c r="O42" s="122"/>
      <c r="P42" s="122"/>
      <c r="Q42" s="123"/>
      <c r="R42" s="124"/>
      <c r="S42" s="123"/>
      <c r="T42" s="123"/>
      <c r="U42" s="125"/>
    </row>
    <row r="43" spans="1:21" ht="15.75" customHeight="1">
      <c r="A43" s="101">
        <v>32</v>
      </c>
      <c r="B43" s="101">
        <v>1</v>
      </c>
      <c r="C43" s="101">
        <v>1</v>
      </c>
      <c r="D43" s="120">
        <v>75</v>
      </c>
      <c r="E43" s="120">
        <v>37</v>
      </c>
      <c r="F43" s="104" t="s">
        <v>89</v>
      </c>
      <c r="G43" s="105">
        <v>432</v>
      </c>
      <c r="H43" s="106">
        <f t="shared" si="3"/>
        <v>4.935600000000001</v>
      </c>
      <c r="I43" s="107">
        <f t="shared" si="4"/>
        <v>2132.1792000000005</v>
      </c>
      <c r="J43" s="116">
        <v>8</v>
      </c>
      <c r="K43" s="121">
        <v>4.57</v>
      </c>
      <c r="L43" s="107">
        <f t="shared" si="5"/>
        <v>1974.2400000000002</v>
      </c>
      <c r="M43" s="111"/>
      <c r="N43" s="14"/>
      <c r="O43" s="122"/>
      <c r="P43" s="122"/>
      <c r="Q43" s="123"/>
      <c r="R43" s="124"/>
      <c r="S43" s="123"/>
      <c r="T43" s="123"/>
      <c r="U43" s="125"/>
    </row>
    <row r="44" spans="1:21" ht="23.25" customHeight="1">
      <c r="A44" s="101">
        <v>33</v>
      </c>
      <c r="B44" s="101">
        <v>1</v>
      </c>
      <c r="C44" s="101">
        <v>1</v>
      </c>
      <c r="D44" s="120">
        <v>75</v>
      </c>
      <c r="E44" s="120">
        <v>40</v>
      </c>
      <c r="F44" s="104" t="s">
        <v>91</v>
      </c>
      <c r="G44" s="105">
        <v>36</v>
      </c>
      <c r="H44" s="106">
        <f t="shared" si="3"/>
        <v>5.8536</v>
      </c>
      <c r="I44" s="107">
        <f t="shared" si="4"/>
        <v>210.7296</v>
      </c>
      <c r="J44" s="116">
        <v>8</v>
      </c>
      <c r="K44" s="121">
        <v>5.42</v>
      </c>
      <c r="L44" s="107">
        <f t="shared" si="5"/>
        <v>195.12</v>
      </c>
      <c r="M44" s="111"/>
      <c r="N44" s="14"/>
      <c r="O44" s="122"/>
      <c r="P44" s="122"/>
      <c r="Q44" s="123"/>
      <c r="R44" s="124"/>
      <c r="S44" s="123"/>
      <c r="T44" s="123"/>
      <c r="U44" s="125"/>
    </row>
    <row r="45" spans="1:21" ht="23.25" customHeight="1">
      <c r="A45" s="101">
        <v>34</v>
      </c>
      <c r="B45" s="101">
        <v>2</v>
      </c>
      <c r="C45" s="101">
        <v>2</v>
      </c>
      <c r="D45" s="120">
        <v>90</v>
      </c>
      <c r="E45" s="120">
        <v>37</v>
      </c>
      <c r="F45" s="104" t="s">
        <v>91</v>
      </c>
      <c r="G45" s="105">
        <v>180</v>
      </c>
      <c r="H45" s="106">
        <f t="shared" si="3"/>
        <v>5.723999999999999</v>
      </c>
      <c r="I45" s="107">
        <f t="shared" si="4"/>
        <v>1030.32</v>
      </c>
      <c r="J45" s="116">
        <v>8</v>
      </c>
      <c r="K45" s="121">
        <v>5.3</v>
      </c>
      <c r="L45" s="107">
        <f t="shared" si="5"/>
        <v>954</v>
      </c>
      <c r="M45" s="111"/>
      <c r="N45" s="14"/>
      <c r="O45" s="122"/>
      <c r="P45" s="122"/>
      <c r="Q45" s="123"/>
      <c r="R45" s="124"/>
      <c r="S45" s="123"/>
      <c r="T45" s="123"/>
      <c r="U45" s="125"/>
    </row>
    <row r="46" spans="1:21" ht="15.75" customHeight="1">
      <c r="A46" s="101">
        <v>35</v>
      </c>
      <c r="B46" s="101">
        <v>2</v>
      </c>
      <c r="C46" s="101">
        <v>1</v>
      </c>
      <c r="D46" s="120">
        <v>75</v>
      </c>
      <c r="E46" s="120">
        <v>48</v>
      </c>
      <c r="F46" s="104" t="s">
        <v>89</v>
      </c>
      <c r="G46" s="105">
        <v>24</v>
      </c>
      <c r="H46" s="106">
        <f t="shared" si="3"/>
        <v>6.7176</v>
      </c>
      <c r="I46" s="107">
        <f t="shared" si="4"/>
        <v>161.2224</v>
      </c>
      <c r="J46" s="116">
        <v>8</v>
      </c>
      <c r="K46" s="121">
        <v>6.22</v>
      </c>
      <c r="L46" s="107">
        <f t="shared" si="5"/>
        <v>149.28</v>
      </c>
      <c r="M46" s="111"/>
      <c r="N46" s="14"/>
      <c r="O46" s="122"/>
      <c r="P46" s="122"/>
      <c r="Q46" s="123"/>
      <c r="R46" s="124"/>
      <c r="S46" s="123"/>
      <c r="T46" s="123"/>
      <c r="U46" s="125"/>
    </row>
    <row r="47" spans="1:21" ht="23.25" customHeight="1">
      <c r="A47" s="101">
        <v>36</v>
      </c>
      <c r="B47" s="101">
        <v>2</v>
      </c>
      <c r="C47" s="101">
        <v>1</v>
      </c>
      <c r="D47" s="120">
        <v>75</v>
      </c>
      <c r="E47" s="120">
        <v>48</v>
      </c>
      <c r="F47" s="104" t="s">
        <v>95</v>
      </c>
      <c r="G47" s="105">
        <v>24</v>
      </c>
      <c r="H47" s="106">
        <f t="shared" si="3"/>
        <v>8.1648</v>
      </c>
      <c r="I47" s="107">
        <f t="shared" si="4"/>
        <v>195.9552</v>
      </c>
      <c r="J47" s="116">
        <v>8</v>
      </c>
      <c r="K47" s="121">
        <v>7.56</v>
      </c>
      <c r="L47" s="107">
        <f t="shared" si="5"/>
        <v>181.44</v>
      </c>
      <c r="M47" s="111"/>
      <c r="N47" s="14"/>
      <c r="O47" s="122"/>
      <c r="P47" s="122"/>
      <c r="Q47" s="123"/>
      <c r="R47" s="124"/>
      <c r="S47" s="123"/>
      <c r="T47" s="123"/>
      <c r="U47" s="125"/>
    </row>
    <row r="48" spans="1:14" ht="16.5" customHeight="1">
      <c r="A48" s="172" t="s">
        <v>96</v>
      </c>
      <c r="B48" s="172"/>
      <c r="C48" s="172"/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</row>
    <row r="49" spans="1:14" ht="15.75" customHeight="1">
      <c r="A49" s="101">
        <v>37</v>
      </c>
      <c r="B49" s="126" t="s">
        <v>50</v>
      </c>
      <c r="C49" s="104"/>
      <c r="D49" s="104" t="s">
        <v>97</v>
      </c>
      <c r="E49" s="57" t="s">
        <v>51</v>
      </c>
      <c r="F49" s="57" t="s">
        <v>51</v>
      </c>
      <c r="G49" s="105">
        <v>288</v>
      </c>
      <c r="H49" s="106">
        <f aca="true" t="shared" si="6" ref="H49:H56">I49/G49</f>
        <v>4.870799999999999</v>
      </c>
      <c r="I49" s="107">
        <f>L49+(L49*J49/100)</f>
        <v>1402.7903999999999</v>
      </c>
      <c r="J49" s="116">
        <v>8</v>
      </c>
      <c r="K49" s="109">
        <v>4.51</v>
      </c>
      <c r="L49" s="107">
        <f>K49*G49</f>
        <v>1298.8799999999999</v>
      </c>
      <c r="M49" s="111"/>
      <c r="N49" s="14"/>
    </row>
    <row r="50" spans="1:14" ht="40.5" customHeight="1">
      <c r="A50" s="168" t="s">
        <v>98</v>
      </c>
      <c r="B50" s="168"/>
      <c r="C50" s="168"/>
      <c r="D50" s="168"/>
      <c r="E50" s="168"/>
      <c r="F50" s="168"/>
      <c r="G50" s="168"/>
      <c r="H50" s="168" t="e">
        <f t="shared" si="6"/>
        <v>#DIV/0!</v>
      </c>
      <c r="I50" s="107"/>
      <c r="J50" s="116"/>
      <c r="K50" s="127"/>
      <c r="L50" s="107"/>
      <c r="M50" s="128"/>
      <c r="N50" s="15"/>
    </row>
    <row r="51" spans="1:14" ht="15.75" customHeight="1">
      <c r="A51" s="101">
        <v>38</v>
      </c>
      <c r="B51" s="126" t="s">
        <v>24</v>
      </c>
      <c r="C51" s="104" t="s">
        <v>26</v>
      </c>
      <c r="D51" s="104" t="s">
        <v>88</v>
      </c>
      <c r="E51" s="104" t="s">
        <v>34</v>
      </c>
      <c r="F51" s="104" t="s">
        <v>89</v>
      </c>
      <c r="G51" s="105">
        <v>1332</v>
      </c>
      <c r="H51" s="106">
        <f t="shared" si="6"/>
        <v>8.3592</v>
      </c>
      <c r="I51" s="107">
        <f aca="true" t="shared" si="7" ref="I51:I56">L51+(L51*J51/100)</f>
        <v>11134.4544</v>
      </c>
      <c r="J51" s="116">
        <v>8</v>
      </c>
      <c r="K51" s="109">
        <v>7.74</v>
      </c>
      <c r="L51" s="107">
        <f aca="true" t="shared" si="8" ref="L51:L56">K51*G51</f>
        <v>10309.68</v>
      </c>
      <c r="M51" s="111"/>
      <c r="N51" s="14"/>
    </row>
    <row r="52" spans="1:14" ht="15.75" customHeight="1">
      <c r="A52" s="101">
        <v>39</v>
      </c>
      <c r="B52" s="126" t="s">
        <v>27</v>
      </c>
      <c r="C52" s="104" t="s">
        <v>26</v>
      </c>
      <c r="D52" s="104" t="s">
        <v>88</v>
      </c>
      <c r="E52" s="104" t="s">
        <v>90</v>
      </c>
      <c r="F52" s="104" t="s">
        <v>89</v>
      </c>
      <c r="G52" s="105">
        <v>312</v>
      </c>
      <c r="H52" s="106">
        <f t="shared" si="6"/>
        <v>13.392</v>
      </c>
      <c r="I52" s="107">
        <f t="shared" si="7"/>
        <v>4178.304</v>
      </c>
      <c r="J52" s="116">
        <v>8</v>
      </c>
      <c r="K52" s="109">
        <v>12.4</v>
      </c>
      <c r="L52" s="107">
        <f t="shared" si="8"/>
        <v>3868.8</v>
      </c>
      <c r="M52" s="111"/>
      <c r="N52" s="14"/>
    </row>
    <row r="53" spans="1:14" ht="15.75" customHeight="1">
      <c r="A53" s="101">
        <v>40</v>
      </c>
      <c r="B53" s="126" t="s">
        <v>50</v>
      </c>
      <c r="C53" s="104" t="s">
        <v>26</v>
      </c>
      <c r="D53" s="104" t="s">
        <v>88</v>
      </c>
      <c r="E53" s="104" t="s">
        <v>34</v>
      </c>
      <c r="F53" s="104" t="s">
        <v>89</v>
      </c>
      <c r="G53" s="105">
        <v>468</v>
      </c>
      <c r="H53" s="106">
        <f t="shared" si="6"/>
        <v>8.5536</v>
      </c>
      <c r="I53" s="107">
        <f t="shared" si="7"/>
        <v>4003.0848</v>
      </c>
      <c r="J53" s="116">
        <v>8</v>
      </c>
      <c r="K53" s="109">
        <v>7.92</v>
      </c>
      <c r="L53" s="107">
        <f t="shared" si="8"/>
        <v>3706.56</v>
      </c>
      <c r="M53" s="111"/>
      <c r="N53" s="14"/>
    </row>
    <row r="54" spans="1:14" ht="15.75" customHeight="1">
      <c r="A54" s="101">
        <v>41</v>
      </c>
      <c r="B54" s="126" t="s">
        <v>50</v>
      </c>
      <c r="C54" s="104" t="s">
        <v>26</v>
      </c>
      <c r="D54" s="104" t="s">
        <v>88</v>
      </c>
      <c r="E54" s="104" t="s">
        <v>47</v>
      </c>
      <c r="F54" s="104" t="s">
        <v>89</v>
      </c>
      <c r="G54" s="105">
        <v>36</v>
      </c>
      <c r="H54" s="106">
        <f t="shared" si="6"/>
        <v>8.186399999999999</v>
      </c>
      <c r="I54" s="107">
        <f t="shared" si="7"/>
        <v>294.7104</v>
      </c>
      <c r="J54" s="116">
        <v>8</v>
      </c>
      <c r="K54" s="109">
        <v>7.58</v>
      </c>
      <c r="L54" s="107">
        <f t="shared" si="8"/>
        <v>272.88</v>
      </c>
      <c r="M54" s="111"/>
      <c r="N54" s="14"/>
    </row>
    <row r="55" spans="1:14" ht="15.75" customHeight="1">
      <c r="A55" s="101">
        <v>42</v>
      </c>
      <c r="B55" s="126" t="s">
        <v>14</v>
      </c>
      <c r="C55" s="104" t="s">
        <v>26</v>
      </c>
      <c r="D55" s="104" t="s">
        <v>88</v>
      </c>
      <c r="E55" s="104" t="s">
        <v>47</v>
      </c>
      <c r="F55" s="104" t="s">
        <v>89</v>
      </c>
      <c r="G55" s="105">
        <v>36</v>
      </c>
      <c r="H55" s="106">
        <f t="shared" si="6"/>
        <v>10.033199999999999</v>
      </c>
      <c r="I55" s="107">
        <f t="shared" si="7"/>
        <v>361.19519999999994</v>
      </c>
      <c r="J55" s="116">
        <v>8</v>
      </c>
      <c r="K55" s="109">
        <v>9.29</v>
      </c>
      <c r="L55" s="107">
        <f t="shared" si="8"/>
        <v>334.43999999999994</v>
      </c>
      <c r="M55" s="111"/>
      <c r="N55" s="14"/>
    </row>
    <row r="56" spans="1:14" ht="23.25" customHeight="1">
      <c r="A56" s="101">
        <v>43</v>
      </c>
      <c r="B56" s="126" t="s">
        <v>14</v>
      </c>
      <c r="C56" s="104" t="s">
        <v>26</v>
      </c>
      <c r="D56" s="104" t="s">
        <v>88</v>
      </c>
      <c r="E56" s="104" t="s">
        <v>46</v>
      </c>
      <c r="F56" s="104" t="s">
        <v>91</v>
      </c>
      <c r="G56" s="105">
        <v>2592</v>
      </c>
      <c r="H56" s="106">
        <f t="shared" si="6"/>
        <v>9.1152</v>
      </c>
      <c r="I56" s="107">
        <f t="shared" si="7"/>
        <v>23626.5984</v>
      </c>
      <c r="J56" s="116">
        <v>8</v>
      </c>
      <c r="K56" s="109">
        <v>8.44</v>
      </c>
      <c r="L56" s="107">
        <f t="shared" si="8"/>
        <v>21876.48</v>
      </c>
      <c r="M56" s="111"/>
      <c r="N56" s="14"/>
    </row>
    <row r="57" spans="1:14" ht="15" customHeight="1">
      <c r="A57" s="169" t="s">
        <v>99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</row>
    <row r="58" spans="1:14" s="5" customFormat="1" ht="33.75" customHeight="1">
      <c r="A58" s="101">
        <v>44</v>
      </c>
      <c r="B58" s="102" t="s">
        <v>27</v>
      </c>
      <c r="C58" s="103" t="s">
        <v>26</v>
      </c>
      <c r="D58" s="103" t="s">
        <v>88</v>
      </c>
      <c r="E58" s="104" t="s">
        <v>100</v>
      </c>
      <c r="F58" s="129" t="s">
        <v>101</v>
      </c>
      <c r="G58" s="162">
        <v>744</v>
      </c>
      <c r="H58" s="106">
        <f>I58/G58</f>
        <v>29.808000000000003</v>
      </c>
      <c r="I58" s="107">
        <f>L58+(L58*J58/100)</f>
        <v>22177.152000000002</v>
      </c>
      <c r="J58" s="163">
        <v>8</v>
      </c>
      <c r="K58" s="164">
        <v>27.6</v>
      </c>
      <c r="L58" s="107">
        <f>K58*G58</f>
        <v>20534.4</v>
      </c>
      <c r="M58" s="165"/>
      <c r="N58" s="166"/>
    </row>
    <row r="59" spans="1:14" s="5" customFormat="1" ht="33.75" customHeight="1">
      <c r="A59" s="101"/>
      <c r="B59" s="102" t="s">
        <v>50</v>
      </c>
      <c r="C59" s="103" t="s">
        <v>26</v>
      </c>
      <c r="D59" s="103" t="s">
        <v>20</v>
      </c>
      <c r="E59" s="103" t="s">
        <v>47</v>
      </c>
      <c r="F59" s="129" t="s">
        <v>102</v>
      </c>
      <c r="G59" s="162"/>
      <c r="H59" s="106">
        <v>0</v>
      </c>
      <c r="I59" s="107">
        <v>0</v>
      </c>
      <c r="J59" s="163"/>
      <c r="K59" s="164"/>
      <c r="L59" s="107">
        <v>0</v>
      </c>
      <c r="M59" s="165"/>
      <c r="N59" s="166"/>
    </row>
    <row r="60" spans="1:14" s="5" customFormat="1" ht="33.75" customHeight="1">
      <c r="A60" s="101"/>
      <c r="B60" s="102" t="s">
        <v>50</v>
      </c>
      <c r="C60" s="103" t="s">
        <v>26</v>
      </c>
      <c r="D60" s="103" t="s">
        <v>20</v>
      </c>
      <c r="E60" s="103" t="s">
        <v>47</v>
      </c>
      <c r="F60" s="129" t="s">
        <v>102</v>
      </c>
      <c r="G60" s="162"/>
      <c r="H60" s="106">
        <v>0</v>
      </c>
      <c r="I60" s="107">
        <f>L60+(L60*J60/100)</f>
        <v>0</v>
      </c>
      <c r="J60" s="163"/>
      <c r="K60" s="164"/>
      <c r="L60" s="107">
        <v>0</v>
      </c>
      <c r="M60" s="165"/>
      <c r="N60" s="166"/>
    </row>
    <row r="61" spans="1:14" s="5" customFormat="1" ht="14.25" customHeight="1">
      <c r="A61" s="101">
        <v>45</v>
      </c>
      <c r="B61" s="102" t="s">
        <v>27</v>
      </c>
      <c r="C61" s="103" t="s">
        <v>26</v>
      </c>
      <c r="D61" s="103" t="s">
        <v>88</v>
      </c>
      <c r="E61" s="103" t="s">
        <v>100</v>
      </c>
      <c r="F61" s="129" t="s">
        <v>41</v>
      </c>
      <c r="G61" s="162">
        <v>936</v>
      </c>
      <c r="H61" s="106">
        <f>I61/G61</f>
        <v>16.5996</v>
      </c>
      <c r="I61" s="107">
        <f>L61+(L61*J61/100)</f>
        <v>15537.2256</v>
      </c>
      <c r="J61" s="163">
        <v>8</v>
      </c>
      <c r="K61" s="164">
        <v>15.37</v>
      </c>
      <c r="L61" s="107">
        <f>K61*G61</f>
        <v>14386.32</v>
      </c>
      <c r="M61" s="165"/>
      <c r="N61" s="166"/>
    </row>
    <row r="62" spans="1:14" s="5" customFormat="1" ht="33.75" customHeight="1">
      <c r="A62" s="101"/>
      <c r="B62" s="102" t="s">
        <v>50</v>
      </c>
      <c r="C62" s="103" t="s">
        <v>26</v>
      </c>
      <c r="D62" s="103" t="s">
        <v>20</v>
      </c>
      <c r="E62" s="103" t="s">
        <v>47</v>
      </c>
      <c r="F62" s="129" t="s">
        <v>103</v>
      </c>
      <c r="G62" s="162"/>
      <c r="H62" s="106">
        <v>0</v>
      </c>
      <c r="I62" s="107">
        <f>L62+(L62*J62/100)</f>
        <v>0</v>
      </c>
      <c r="J62" s="163"/>
      <c r="K62" s="164"/>
      <c r="L62" s="107">
        <v>0</v>
      </c>
      <c r="M62" s="165"/>
      <c r="N62" s="166"/>
    </row>
    <row r="63" spans="1:14" ht="15.75" customHeight="1">
      <c r="A63" s="167" t="s">
        <v>104</v>
      </c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</row>
    <row r="64" spans="1:14" ht="15.75" customHeight="1">
      <c r="A64" s="63">
        <v>46</v>
      </c>
      <c r="B64" s="71" t="s">
        <v>22</v>
      </c>
      <c r="C64" s="72" t="s">
        <v>26</v>
      </c>
      <c r="D64" s="72" t="s">
        <v>68</v>
      </c>
      <c r="E64" s="72" t="s">
        <v>105</v>
      </c>
      <c r="F64" s="65" t="s">
        <v>106</v>
      </c>
      <c r="G64" s="105">
        <v>216</v>
      </c>
      <c r="H64" s="106">
        <f>I64/G64</f>
        <v>7.938</v>
      </c>
      <c r="I64" s="107">
        <f>L64+(L64*J64/100)</f>
        <v>1714.608</v>
      </c>
      <c r="J64" s="116">
        <v>8</v>
      </c>
      <c r="K64" s="109">
        <v>7.35</v>
      </c>
      <c r="L64" s="107">
        <f>K64*G64</f>
        <v>1587.6</v>
      </c>
      <c r="M64" s="111"/>
      <c r="N64" s="14"/>
    </row>
    <row r="65" spans="6:12" s="5" customFormat="1" ht="15" customHeight="1">
      <c r="F65" s="161" t="s">
        <v>28</v>
      </c>
      <c r="G65" s="161"/>
      <c r="H65" s="161"/>
      <c r="I65" s="130">
        <f>SUM(I10:I64)</f>
        <v>180690.6528</v>
      </c>
      <c r="J65" s="130"/>
      <c r="K65" s="130"/>
      <c r="L65" s="130">
        <f>SUM(L10:L64)</f>
        <v>167306.16000000003</v>
      </c>
    </row>
    <row r="66" ht="15.75" customHeight="1"/>
    <row r="67" ht="15.75" customHeight="1"/>
  </sheetData>
  <sheetProtection selectLockedCells="1" selectUnlockedCells="1"/>
  <mergeCells count="20">
    <mergeCell ref="A4:M4"/>
    <mergeCell ref="A6:L6"/>
    <mergeCell ref="A9:I9"/>
    <mergeCell ref="A32:H32"/>
    <mergeCell ref="A36:N36"/>
    <mergeCell ref="A48:N48"/>
    <mergeCell ref="A50:H50"/>
    <mergeCell ref="A57:N57"/>
    <mergeCell ref="G58:G60"/>
    <mergeCell ref="J58:J60"/>
    <mergeCell ref="K58:K60"/>
    <mergeCell ref="M58:M60"/>
    <mergeCell ref="N58:N60"/>
    <mergeCell ref="F65:H65"/>
    <mergeCell ref="G61:G62"/>
    <mergeCell ref="J61:J62"/>
    <mergeCell ref="K61:K62"/>
    <mergeCell ref="M61:M62"/>
    <mergeCell ref="N61:N62"/>
    <mergeCell ref="A63:N63"/>
  </mergeCells>
  <printOptions horizontalCentered="1"/>
  <pageMargins left="0.2361111111111111" right="0.19652777777777777" top="0.7479166666666667" bottom="0.3541666666666667" header="0.5118055555555555" footer="0.5118055555555555"/>
  <pageSetup horizontalDpi="300" verticalDpi="300" orientation="landscape" paperSize="9" scale="91"/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0"/>
  </sheetPr>
  <dimension ref="A1:R31"/>
  <sheetViews>
    <sheetView tabSelected="1" zoomScalePageLayoutView="0" workbookViewId="0" topLeftCell="A1">
      <selection activeCell="A6" sqref="A6:Q6"/>
    </sheetView>
  </sheetViews>
  <sheetFormatPr defaultColWidth="8.796875" defaultRowHeight="9.75" customHeight="1"/>
  <cols>
    <col min="1" max="1" width="4.3984375" style="5" customWidth="1"/>
    <col min="2" max="2" width="6.8984375" style="5" customWidth="1"/>
    <col min="3" max="3" width="6.3984375" style="5" customWidth="1"/>
    <col min="4" max="4" width="6.5" style="5" customWidth="1"/>
    <col min="5" max="5" width="9.09765625" style="5" customWidth="1"/>
    <col min="6" max="6" width="13.8984375" style="5" customWidth="1"/>
    <col min="7" max="10" width="9" style="5" hidden="1" customWidth="1"/>
    <col min="11" max="11" width="7" style="5" customWidth="1"/>
    <col min="12" max="12" width="7.59765625" style="5" customWidth="1"/>
    <col min="13" max="13" width="10" style="132" customWidth="1"/>
    <col min="14" max="14" width="5.09765625" style="5" customWidth="1"/>
    <col min="15" max="15" width="7.3984375" style="5" customWidth="1"/>
    <col min="16" max="16" width="11" style="132" customWidth="1"/>
    <col min="17" max="17" width="8.19921875" style="5" customWidth="1"/>
    <col min="18" max="16384" width="9" style="5" customWidth="1"/>
  </cols>
  <sheetData>
    <row r="1" spans="1:16" s="4" customFormat="1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L1" s="3"/>
      <c r="M1" s="176" t="s">
        <v>125</v>
      </c>
      <c r="N1" s="176"/>
      <c r="O1" s="176"/>
      <c r="P1" s="176"/>
    </row>
    <row r="2" spans="1:17" s="4" customFormat="1" ht="11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95"/>
      <c r="L2" s="2"/>
      <c r="M2" s="176" t="s">
        <v>126</v>
      </c>
      <c r="N2" s="176"/>
      <c r="O2" s="176"/>
      <c r="P2" s="176"/>
      <c r="Q2" s="176"/>
    </row>
    <row r="3" spans="1:17" s="7" customFormat="1" ht="19.5" customHeight="1">
      <c r="A3" s="8" t="s">
        <v>107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2" customFormat="1" ht="53.25" customHeight="1">
      <c r="A4" s="159" t="s">
        <v>124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</row>
    <row r="5" spans="1:17" s="2" customFormat="1" ht="8.25" customHeight="1">
      <c r="A5" s="96"/>
      <c r="B5" s="96"/>
      <c r="C5" s="96"/>
      <c r="D5" s="96"/>
      <c r="E5" s="96"/>
      <c r="F5" s="3"/>
      <c r="G5" s="3"/>
      <c r="H5" s="3"/>
      <c r="I5" s="3"/>
      <c r="J5" s="3"/>
      <c r="K5" s="97"/>
      <c r="L5" s="96"/>
      <c r="M5" s="10"/>
      <c r="N5" s="96"/>
      <c r="O5" s="96"/>
      <c r="P5" s="10"/>
      <c r="Q5" s="9"/>
    </row>
    <row r="6" spans="1:17" s="2" customFormat="1" ht="49.5" customHeight="1">
      <c r="A6" s="175" t="s">
        <v>127</v>
      </c>
      <c r="B6" s="175"/>
      <c r="C6" s="175"/>
      <c r="D6" s="175"/>
      <c r="E6" s="175"/>
      <c r="F6" s="175"/>
      <c r="G6" s="175"/>
      <c r="H6" s="175"/>
      <c r="I6" s="175"/>
      <c r="J6" s="175"/>
      <c r="K6" s="175"/>
      <c r="L6" s="175"/>
      <c r="M6" s="175"/>
      <c r="N6" s="175"/>
      <c r="O6" s="175"/>
      <c r="P6" s="175"/>
      <c r="Q6" s="175"/>
    </row>
    <row r="7" spans="1:18" s="133" customFormat="1" ht="69" customHeight="1">
      <c r="A7" s="27" t="s">
        <v>0</v>
      </c>
      <c r="B7" s="11" t="s">
        <v>1</v>
      </c>
      <c r="C7" s="11" t="s">
        <v>2</v>
      </c>
      <c r="D7" s="11" t="s">
        <v>3</v>
      </c>
      <c r="E7" s="11" t="s">
        <v>4</v>
      </c>
      <c r="F7" s="11" t="s">
        <v>5</v>
      </c>
      <c r="G7" s="140" t="s">
        <v>108</v>
      </c>
      <c r="H7" s="140" t="s">
        <v>109</v>
      </c>
      <c r="I7" s="141" t="s">
        <v>110</v>
      </c>
      <c r="J7" s="14" t="s">
        <v>111</v>
      </c>
      <c r="K7" s="11" t="s">
        <v>6</v>
      </c>
      <c r="L7" s="12" t="s">
        <v>7</v>
      </c>
      <c r="M7" s="12" t="s">
        <v>123</v>
      </c>
      <c r="N7" s="12" t="s">
        <v>9</v>
      </c>
      <c r="O7" s="12" t="s">
        <v>10</v>
      </c>
      <c r="P7" s="13" t="s">
        <v>11</v>
      </c>
      <c r="Q7" s="11" t="s">
        <v>12</v>
      </c>
      <c r="R7" s="14" t="s">
        <v>86</v>
      </c>
    </row>
    <row r="8" spans="1:18" s="135" customFormat="1" ht="13.5" customHeight="1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/>
      <c r="H8" s="27"/>
      <c r="I8" s="27"/>
      <c r="J8" s="27"/>
      <c r="K8" s="27">
        <v>7</v>
      </c>
      <c r="L8" s="27">
        <v>8</v>
      </c>
      <c r="M8" s="27">
        <v>9</v>
      </c>
      <c r="N8" s="27">
        <v>10</v>
      </c>
      <c r="O8" s="27">
        <v>11</v>
      </c>
      <c r="P8" s="27">
        <v>12</v>
      </c>
      <c r="Q8" s="134">
        <v>13</v>
      </c>
      <c r="R8" s="14">
        <v>14</v>
      </c>
    </row>
    <row r="9" spans="1:18" ht="45" customHeight="1">
      <c r="A9" s="177" t="s">
        <v>112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</row>
    <row r="10" spans="1:18" ht="15.75" customHeight="1">
      <c r="A10" s="142">
        <v>1</v>
      </c>
      <c r="B10" s="143" t="s">
        <v>22</v>
      </c>
      <c r="C10" s="144" t="s">
        <v>26</v>
      </c>
      <c r="D10" s="144" t="s">
        <v>16</v>
      </c>
      <c r="E10" s="144" t="s">
        <v>113</v>
      </c>
      <c r="F10" s="145" t="s">
        <v>18</v>
      </c>
      <c r="G10" s="145"/>
      <c r="H10" s="145"/>
      <c r="I10" s="145"/>
      <c r="J10" s="146">
        <v>108</v>
      </c>
      <c r="K10" s="37">
        <v>36</v>
      </c>
      <c r="L10" s="131"/>
      <c r="M10" s="109"/>
      <c r="N10" s="147"/>
      <c r="O10" s="148"/>
      <c r="P10" s="149"/>
      <c r="Q10" s="139"/>
      <c r="R10" s="14"/>
    </row>
    <row r="11" spans="1:18" ht="15.75" customHeight="1">
      <c r="A11" s="142">
        <v>2</v>
      </c>
      <c r="B11" s="143" t="s">
        <v>24</v>
      </c>
      <c r="C11" s="144" t="s">
        <v>26</v>
      </c>
      <c r="D11" s="144" t="s">
        <v>16</v>
      </c>
      <c r="E11" s="144" t="s">
        <v>113</v>
      </c>
      <c r="F11" s="145" t="s">
        <v>18</v>
      </c>
      <c r="G11" s="146">
        <v>36</v>
      </c>
      <c r="H11" s="145"/>
      <c r="I11" s="146">
        <v>500</v>
      </c>
      <c r="J11" s="146">
        <v>108</v>
      </c>
      <c r="K11" s="37">
        <v>648</v>
      </c>
      <c r="L11" s="131"/>
      <c r="M11" s="109"/>
      <c r="N11" s="116"/>
      <c r="O11" s="109"/>
      <c r="P11" s="149"/>
      <c r="Q11" s="150"/>
      <c r="R11" s="14"/>
    </row>
    <row r="12" spans="1:18" ht="15.75" customHeight="1">
      <c r="A12" s="142">
        <v>3</v>
      </c>
      <c r="B12" s="143" t="s">
        <v>27</v>
      </c>
      <c r="C12" s="144" t="s">
        <v>26</v>
      </c>
      <c r="D12" s="144" t="s">
        <v>16</v>
      </c>
      <c r="E12" s="144" t="s">
        <v>114</v>
      </c>
      <c r="F12" s="145" t="s">
        <v>18</v>
      </c>
      <c r="G12" s="145"/>
      <c r="H12" s="145"/>
      <c r="I12" s="146">
        <v>1500</v>
      </c>
      <c r="J12" s="146">
        <v>108</v>
      </c>
      <c r="K12" s="37">
        <v>2592</v>
      </c>
      <c r="L12" s="131"/>
      <c r="M12" s="109"/>
      <c r="N12" s="116"/>
      <c r="O12" s="109"/>
      <c r="P12" s="149"/>
      <c r="Q12" s="150"/>
      <c r="R12" s="14"/>
    </row>
    <row r="13" spans="1:18" ht="15.75" customHeight="1">
      <c r="A13" s="142">
        <v>4</v>
      </c>
      <c r="B13" s="143" t="s">
        <v>50</v>
      </c>
      <c r="C13" s="144" t="s">
        <v>26</v>
      </c>
      <c r="D13" s="144" t="s">
        <v>16</v>
      </c>
      <c r="E13" s="144" t="s">
        <v>114</v>
      </c>
      <c r="F13" s="145" t="s">
        <v>18</v>
      </c>
      <c r="G13" s="145"/>
      <c r="H13" s="146">
        <v>800</v>
      </c>
      <c r="I13" s="146">
        <v>1000</v>
      </c>
      <c r="J13" s="146">
        <v>72</v>
      </c>
      <c r="K13" s="37">
        <v>1512</v>
      </c>
      <c r="L13" s="131"/>
      <c r="M13" s="109"/>
      <c r="N13" s="116"/>
      <c r="O13" s="109"/>
      <c r="P13" s="149"/>
      <c r="Q13" s="150"/>
      <c r="R13" s="14"/>
    </row>
    <row r="14" spans="1:18" ht="15.75" customHeight="1">
      <c r="A14" s="142">
        <v>5</v>
      </c>
      <c r="B14" s="143" t="s">
        <v>26</v>
      </c>
      <c r="C14" s="144" t="s">
        <v>26</v>
      </c>
      <c r="D14" s="144" t="s">
        <v>16</v>
      </c>
      <c r="E14" s="144" t="s">
        <v>45</v>
      </c>
      <c r="F14" s="145" t="s">
        <v>18</v>
      </c>
      <c r="G14" s="145"/>
      <c r="H14" s="145"/>
      <c r="I14" s="146">
        <v>600</v>
      </c>
      <c r="J14" s="145"/>
      <c r="K14" s="37">
        <v>432</v>
      </c>
      <c r="L14" s="131"/>
      <c r="M14" s="109"/>
      <c r="N14" s="116"/>
      <c r="O14" s="109"/>
      <c r="P14" s="149"/>
      <c r="Q14" s="150"/>
      <c r="R14" s="14"/>
    </row>
    <row r="15" spans="1:18" ht="15.75" customHeight="1">
      <c r="A15" s="178" t="s">
        <v>115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</row>
    <row r="16" spans="1:18" ht="15.75" customHeight="1">
      <c r="A16" s="151">
        <v>6</v>
      </c>
      <c r="B16" s="152" t="s">
        <v>27</v>
      </c>
      <c r="C16" s="57" t="s">
        <v>51</v>
      </c>
      <c r="D16" s="153" t="s">
        <v>64</v>
      </c>
      <c r="E16" s="57" t="s">
        <v>51</v>
      </c>
      <c r="F16" s="57" t="s">
        <v>51</v>
      </c>
      <c r="G16" s="153"/>
      <c r="H16" s="153"/>
      <c r="I16" s="154">
        <v>300</v>
      </c>
      <c r="J16" s="153"/>
      <c r="K16" s="37">
        <v>540</v>
      </c>
      <c r="L16" s="131"/>
      <c r="M16" s="109"/>
      <c r="N16" s="116"/>
      <c r="O16" s="131"/>
      <c r="P16" s="149"/>
      <c r="Q16" s="150"/>
      <c r="R16" s="14"/>
    </row>
    <row r="17" spans="1:18" ht="15.75" customHeight="1">
      <c r="A17" s="151">
        <v>7</v>
      </c>
      <c r="B17" s="152" t="s">
        <v>26</v>
      </c>
      <c r="C17" s="57" t="s">
        <v>51</v>
      </c>
      <c r="D17" s="153" t="s">
        <v>64</v>
      </c>
      <c r="E17" s="57" t="s">
        <v>51</v>
      </c>
      <c r="F17" s="57" t="s">
        <v>51</v>
      </c>
      <c r="G17" s="153"/>
      <c r="H17" s="153"/>
      <c r="I17" s="154">
        <v>500</v>
      </c>
      <c r="J17" s="153"/>
      <c r="K17" s="37">
        <v>540</v>
      </c>
      <c r="L17" s="131"/>
      <c r="M17" s="109"/>
      <c r="N17" s="116"/>
      <c r="O17" s="131"/>
      <c r="P17" s="149"/>
      <c r="Q17" s="150"/>
      <c r="R17" s="14"/>
    </row>
    <row r="18" spans="1:18" ht="15.75" customHeight="1">
      <c r="A18" s="151">
        <v>8</v>
      </c>
      <c r="B18" s="152" t="s">
        <v>50</v>
      </c>
      <c r="C18" s="57" t="s">
        <v>51</v>
      </c>
      <c r="D18" s="153" t="s">
        <v>64</v>
      </c>
      <c r="E18" s="57" t="s">
        <v>51</v>
      </c>
      <c r="F18" s="57" t="s">
        <v>51</v>
      </c>
      <c r="G18" s="153"/>
      <c r="H18" s="153"/>
      <c r="I18" s="154">
        <v>320</v>
      </c>
      <c r="J18" s="153"/>
      <c r="K18" s="37">
        <v>540</v>
      </c>
      <c r="L18" s="131"/>
      <c r="M18" s="109"/>
      <c r="N18" s="116"/>
      <c r="O18" s="131"/>
      <c r="P18" s="149"/>
      <c r="Q18" s="150"/>
      <c r="R18" s="14"/>
    </row>
    <row r="19" spans="1:18" ht="15.75" customHeight="1">
      <c r="A19" s="151">
        <v>9</v>
      </c>
      <c r="B19" s="138" t="s">
        <v>14</v>
      </c>
      <c r="C19" s="57" t="s">
        <v>51</v>
      </c>
      <c r="D19" s="137" t="s">
        <v>116</v>
      </c>
      <c r="E19" s="57" t="s">
        <v>51</v>
      </c>
      <c r="F19" s="57" t="s">
        <v>51</v>
      </c>
      <c r="G19" s="139">
        <v>336</v>
      </c>
      <c r="H19" s="137"/>
      <c r="I19" s="137"/>
      <c r="J19" s="137"/>
      <c r="K19" s="37">
        <v>24</v>
      </c>
      <c r="L19" s="131"/>
      <c r="M19" s="109"/>
      <c r="N19" s="116"/>
      <c r="O19" s="131"/>
      <c r="P19" s="149"/>
      <c r="Q19" s="150"/>
      <c r="R19" s="14"/>
    </row>
    <row r="20" spans="1:18" ht="15.75" customHeight="1">
      <c r="A20" s="151">
        <v>10</v>
      </c>
      <c r="B20" s="138" t="s">
        <v>26</v>
      </c>
      <c r="C20" s="57" t="s">
        <v>51</v>
      </c>
      <c r="D20" s="137" t="s">
        <v>117</v>
      </c>
      <c r="E20" s="57" t="s">
        <v>51</v>
      </c>
      <c r="F20" s="57" t="s">
        <v>51</v>
      </c>
      <c r="G20" s="139">
        <v>168</v>
      </c>
      <c r="H20" s="137"/>
      <c r="I20" s="137"/>
      <c r="J20" s="137"/>
      <c r="K20" s="37">
        <v>144</v>
      </c>
      <c r="L20" s="131"/>
      <c r="M20" s="109"/>
      <c r="N20" s="116"/>
      <c r="O20" s="131"/>
      <c r="P20" s="149"/>
      <c r="Q20" s="150"/>
      <c r="R20" s="14"/>
    </row>
    <row r="21" spans="1:18" ht="29.25" customHeight="1">
      <c r="A21" s="173" t="s">
        <v>118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31"/>
      <c r="M21" s="109"/>
      <c r="N21" s="116"/>
      <c r="O21" s="131"/>
      <c r="P21" s="149"/>
      <c r="Q21" s="150"/>
      <c r="R21" s="15"/>
    </row>
    <row r="22" spans="1:18" ht="33.75" customHeight="1">
      <c r="A22" s="151">
        <v>11</v>
      </c>
      <c r="B22" s="138" t="s">
        <v>17</v>
      </c>
      <c r="C22" s="129" t="s">
        <v>14</v>
      </c>
      <c r="D22" s="137" t="s">
        <v>16</v>
      </c>
      <c r="E22" s="129">
        <v>13</v>
      </c>
      <c r="F22" s="129" t="s">
        <v>119</v>
      </c>
      <c r="G22" s="139"/>
      <c r="H22" s="137"/>
      <c r="I22" s="137"/>
      <c r="J22" s="137"/>
      <c r="K22" s="37">
        <v>360</v>
      </c>
      <c r="L22" s="131"/>
      <c r="M22" s="109"/>
      <c r="N22" s="116"/>
      <c r="O22" s="131"/>
      <c r="P22" s="149"/>
      <c r="Q22" s="136"/>
      <c r="R22" s="14"/>
    </row>
    <row r="23" spans="1:18" ht="33.75" customHeight="1">
      <c r="A23" s="151">
        <v>12</v>
      </c>
      <c r="B23" s="138" t="s">
        <v>19</v>
      </c>
      <c r="C23" s="129" t="s">
        <v>14</v>
      </c>
      <c r="D23" s="137" t="s">
        <v>20</v>
      </c>
      <c r="E23" s="129">
        <v>17</v>
      </c>
      <c r="F23" s="129" t="s">
        <v>119</v>
      </c>
      <c r="G23" s="139"/>
      <c r="H23" s="137"/>
      <c r="I23" s="137"/>
      <c r="J23" s="137"/>
      <c r="K23" s="37">
        <v>288</v>
      </c>
      <c r="L23" s="131"/>
      <c r="M23" s="109"/>
      <c r="N23" s="116"/>
      <c r="O23" s="131"/>
      <c r="P23" s="149"/>
      <c r="Q23" s="136"/>
      <c r="R23" s="14"/>
    </row>
    <row r="24" spans="1:18" ht="33.75" customHeight="1">
      <c r="A24" s="151">
        <v>13</v>
      </c>
      <c r="B24" s="138" t="s">
        <v>22</v>
      </c>
      <c r="C24" s="129" t="s">
        <v>14</v>
      </c>
      <c r="D24" s="137" t="s">
        <v>20</v>
      </c>
      <c r="E24" s="129">
        <v>17</v>
      </c>
      <c r="F24" s="129" t="s">
        <v>119</v>
      </c>
      <c r="G24" s="139"/>
      <c r="H24" s="137"/>
      <c r="I24" s="137"/>
      <c r="J24" s="137"/>
      <c r="K24" s="37">
        <v>288</v>
      </c>
      <c r="L24" s="131"/>
      <c r="M24" s="109"/>
      <c r="N24" s="116"/>
      <c r="O24" s="131"/>
      <c r="P24" s="149"/>
      <c r="Q24" s="136"/>
      <c r="R24" s="14"/>
    </row>
    <row r="25" spans="1:18" ht="33.75" customHeight="1">
      <c r="A25" s="151">
        <v>14</v>
      </c>
      <c r="B25" s="138" t="s">
        <v>22</v>
      </c>
      <c r="C25" s="129">
        <v>1</v>
      </c>
      <c r="D25" s="137" t="s">
        <v>120</v>
      </c>
      <c r="E25" s="129">
        <v>18</v>
      </c>
      <c r="F25" s="129" t="s">
        <v>121</v>
      </c>
      <c r="G25" s="139"/>
      <c r="H25" s="137"/>
      <c r="I25" s="137"/>
      <c r="J25" s="137"/>
      <c r="K25" s="37">
        <v>144</v>
      </c>
      <c r="L25" s="131"/>
      <c r="M25" s="109"/>
      <c r="N25" s="116"/>
      <c r="O25" s="131"/>
      <c r="P25" s="149"/>
      <c r="Q25" s="136"/>
      <c r="R25" s="14"/>
    </row>
    <row r="26" spans="1:18" ht="33.75" customHeight="1">
      <c r="A26" s="151">
        <v>15</v>
      </c>
      <c r="B26" s="138" t="s">
        <v>24</v>
      </c>
      <c r="C26" s="129">
        <v>1</v>
      </c>
      <c r="D26" s="137" t="s">
        <v>120</v>
      </c>
      <c r="E26" s="129">
        <v>24</v>
      </c>
      <c r="F26" s="129" t="s">
        <v>122</v>
      </c>
      <c r="G26" s="139"/>
      <c r="H26" s="137"/>
      <c r="I26" s="137"/>
      <c r="J26" s="137"/>
      <c r="K26" s="37">
        <v>144</v>
      </c>
      <c r="L26" s="131"/>
      <c r="M26" s="109"/>
      <c r="N26" s="116"/>
      <c r="O26" s="131"/>
      <c r="P26" s="149"/>
      <c r="Q26" s="136"/>
      <c r="R26" s="14"/>
    </row>
    <row r="27" spans="1:18" ht="33.75" customHeight="1">
      <c r="A27" s="151">
        <v>16</v>
      </c>
      <c r="B27" s="138" t="s">
        <v>24</v>
      </c>
      <c r="C27" s="129" t="s">
        <v>14</v>
      </c>
      <c r="D27" s="137" t="s">
        <v>20</v>
      </c>
      <c r="E27" s="129">
        <v>26</v>
      </c>
      <c r="F27" s="129" t="s">
        <v>119</v>
      </c>
      <c r="G27" s="139"/>
      <c r="H27" s="137"/>
      <c r="I27" s="137"/>
      <c r="J27" s="137"/>
      <c r="K27" s="37">
        <v>288</v>
      </c>
      <c r="L27" s="131"/>
      <c r="M27" s="109"/>
      <c r="N27" s="116"/>
      <c r="O27" s="131"/>
      <c r="P27" s="149"/>
      <c r="Q27" s="136"/>
      <c r="R27" s="14"/>
    </row>
    <row r="28" spans="1:18" ht="33.75" customHeight="1">
      <c r="A28" s="151">
        <v>17</v>
      </c>
      <c r="B28" s="138" t="s">
        <v>24</v>
      </c>
      <c r="C28" s="129">
        <v>1</v>
      </c>
      <c r="D28" s="137" t="s">
        <v>16</v>
      </c>
      <c r="E28" s="129">
        <v>26</v>
      </c>
      <c r="F28" s="129" t="s">
        <v>119</v>
      </c>
      <c r="G28" s="139"/>
      <c r="H28" s="137"/>
      <c r="I28" s="137"/>
      <c r="J28" s="137"/>
      <c r="K28" s="37">
        <v>216</v>
      </c>
      <c r="L28" s="131"/>
      <c r="M28" s="109"/>
      <c r="N28" s="116"/>
      <c r="O28" s="131"/>
      <c r="P28" s="149"/>
      <c r="Q28" s="136"/>
      <c r="R28" s="14"/>
    </row>
    <row r="29" spans="1:18" ht="33.75" customHeight="1">
      <c r="A29" s="151">
        <v>18</v>
      </c>
      <c r="B29" s="138" t="s">
        <v>27</v>
      </c>
      <c r="C29" s="129" t="s">
        <v>14</v>
      </c>
      <c r="D29" s="137" t="s">
        <v>20</v>
      </c>
      <c r="E29" s="129">
        <v>26</v>
      </c>
      <c r="F29" s="129" t="s">
        <v>119</v>
      </c>
      <c r="G29" s="139"/>
      <c r="H29" s="137"/>
      <c r="I29" s="137"/>
      <c r="J29" s="137"/>
      <c r="K29" s="37">
        <v>288</v>
      </c>
      <c r="L29" s="131"/>
      <c r="M29" s="109"/>
      <c r="N29" s="116"/>
      <c r="O29" s="131"/>
      <c r="P29" s="149"/>
      <c r="Q29" s="136"/>
      <c r="R29" s="14"/>
    </row>
    <row r="30" spans="1:18" ht="33.75" customHeight="1">
      <c r="A30" s="151">
        <v>19</v>
      </c>
      <c r="B30" s="138" t="s">
        <v>27</v>
      </c>
      <c r="C30" s="129">
        <v>1</v>
      </c>
      <c r="D30" s="137" t="s">
        <v>16</v>
      </c>
      <c r="E30" s="129">
        <v>26</v>
      </c>
      <c r="F30" s="129" t="s">
        <v>119</v>
      </c>
      <c r="G30" s="139"/>
      <c r="H30" s="137"/>
      <c r="I30" s="137"/>
      <c r="J30" s="137"/>
      <c r="K30" s="37">
        <v>72</v>
      </c>
      <c r="L30" s="131"/>
      <c r="M30" s="109"/>
      <c r="N30" s="116"/>
      <c r="O30" s="131"/>
      <c r="P30" s="149"/>
      <c r="Q30" s="136"/>
      <c r="R30" s="14"/>
    </row>
    <row r="31" spans="1:16" s="1" customFormat="1" ht="15.75" customHeight="1">
      <c r="A31" s="5"/>
      <c r="F31" s="174" t="s">
        <v>28</v>
      </c>
      <c r="G31" s="174"/>
      <c r="H31" s="174"/>
      <c r="I31" s="174"/>
      <c r="J31" s="174"/>
      <c r="K31" s="174"/>
      <c r="L31" s="174"/>
      <c r="M31" s="130"/>
      <c r="N31" s="130"/>
      <c r="O31" s="130"/>
      <c r="P31" s="130"/>
    </row>
    <row r="35" ht="14.25" customHeight="1"/>
  </sheetData>
  <sheetProtection selectLockedCells="1" selectUnlockedCells="1"/>
  <mergeCells count="8">
    <mergeCell ref="A21:K21"/>
    <mergeCell ref="F31:L31"/>
    <mergeCell ref="M1:P1"/>
    <mergeCell ref="M2:Q2"/>
    <mergeCell ref="A4:Q4"/>
    <mergeCell ref="A9:R9"/>
    <mergeCell ref="A15:R15"/>
    <mergeCell ref="A6:Q6"/>
  </mergeCells>
  <printOptions horizontalCentered="1"/>
  <pageMargins left="0.2361111111111111" right="0.19652777777777777" top="0.7479166666666667" bottom="0.3541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Zamówienia Publiczne</cp:lastModifiedBy>
  <cp:lastPrinted>2022-03-10T09:35:35Z</cp:lastPrinted>
  <dcterms:created xsi:type="dcterms:W3CDTF">2019-03-04T12:41:55Z</dcterms:created>
  <dcterms:modified xsi:type="dcterms:W3CDTF">2022-05-31T12:11:41Z</dcterms:modified>
  <cp:category/>
  <cp:version/>
  <cp:contentType/>
  <cp:contentStatus/>
  <cp:revision>60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735299-2a7d-4f7d-99cc-db352b8b5a9b_Application">
    <vt:lpwstr>Microsoft Azure Information Protection</vt:lpwstr>
  </property>
  <property fmtid="{D5CDD505-2E9C-101B-9397-08002B2CF9AE}" pid="3" name="MSIP_Label_97735299-2a7d-4f7d-99cc-db352b8b5a9b_Enabled">
    <vt:lpwstr>True</vt:lpwstr>
  </property>
  <property fmtid="{D5CDD505-2E9C-101B-9397-08002B2CF9AE}" pid="4" name="MSIP_Label_97735299-2a7d-4f7d-99cc-db352b8b5a9b_Extended_MSFT_Method">
    <vt:lpwstr>Automatic</vt:lpwstr>
  </property>
  <property fmtid="{D5CDD505-2E9C-101B-9397-08002B2CF9AE}" pid="5" name="MSIP_Label_97735299-2a7d-4f7d-99cc-db352b8b5a9b_Name">
    <vt:lpwstr>Confidential</vt:lpwstr>
  </property>
  <property fmtid="{D5CDD505-2E9C-101B-9397-08002B2CF9AE}" pid="6" name="MSIP_Label_97735299-2a7d-4f7d-99cc-db352b8b5a9b_Ref">
    <vt:lpwstr>https://api.informationprotection.azure.com/api/15d1bef2-0a6a-46f9-be4c-023279325e51</vt:lpwstr>
  </property>
  <property fmtid="{D5CDD505-2E9C-101B-9397-08002B2CF9AE}" pid="7" name="MSIP_Label_97735299-2a7d-4f7d-99cc-db352b8b5a9b_SetBy">
    <vt:lpwstr>piotr.renard@bbraun.com</vt:lpwstr>
  </property>
  <property fmtid="{D5CDD505-2E9C-101B-9397-08002B2CF9AE}" pid="8" name="MSIP_Label_97735299-2a7d-4f7d-99cc-db352b8b5a9b_SetDate">
    <vt:lpwstr>2019-03-04T13:40:57.9835204+01:00</vt:lpwstr>
  </property>
  <property fmtid="{D5CDD505-2E9C-101B-9397-08002B2CF9AE}" pid="9" name="MSIP_Label_97735299-2a7d-4f7d-99cc-db352b8b5a9b_SiteId">
    <vt:lpwstr>15d1bef2-0a6a-46f9-be4c-023279325e51</vt:lpwstr>
  </property>
  <property fmtid="{D5CDD505-2E9C-101B-9397-08002B2CF9AE}" pid="10" name="MSIP_Label_fd058493-e43f-432e-b8cc-adb7daa46640_Application">
    <vt:lpwstr>Microsoft Azure Information Protection</vt:lpwstr>
  </property>
  <property fmtid="{D5CDD505-2E9C-101B-9397-08002B2CF9AE}" pid="11" name="MSIP_Label_fd058493-e43f-432e-b8cc-adb7daa46640_Enabled">
    <vt:lpwstr>True</vt:lpwstr>
  </property>
  <property fmtid="{D5CDD505-2E9C-101B-9397-08002B2CF9AE}" pid="12" name="MSIP_Label_fd058493-e43f-432e-b8cc-adb7daa46640_Extended_MSFT_Method">
    <vt:lpwstr>Automatic</vt:lpwstr>
  </property>
  <property fmtid="{D5CDD505-2E9C-101B-9397-08002B2CF9AE}" pid="13" name="MSIP_Label_fd058493-e43f-432e-b8cc-adb7daa46640_Name">
    <vt:lpwstr>Unprotected</vt:lpwstr>
  </property>
  <property fmtid="{D5CDD505-2E9C-101B-9397-08002B2CF9AE}" pid="14" name="MSIP_Label_fd058493-e43f-432e-b8cc-adb7daa46640_Parent">
    <vt:lpwstr>97735299-2a7d-4f7d-99cc-db352b8b5a9b</vt:lpwstr>
  </property>
  <property fmtid="{D5CDD505-2E9C-101B-9397-08002B2CF9AE}" pid="15" name="MSIP_Label_fd058493-e43f-432e-b8cc-adb7daa46640_Ref">
    <vt:lpwstr>https://api.informationprotection.azure.com/api/15d1bef2-0a6a-46f9-be4c-023279325e51</vt:lpwstr>
  </property>
  <property fmtid="{D5CDD505-2E9C-101B-9397-08002B2CF9AE}" pid="16" name="MSIP_Label_fd058493-e43f-432e-b8cc-adb7daa46640_SetBy">
    <vt:lpwstr>piotr.renard@bbraun.com</vt:lpwstr>
  </property>
  <property fmtid="{D5CDD505-2E9C-101B-9397-08002B2CF9AE}" pid="17" name="MSIP_Label_fd058493-e43f-432e-b8cc-adb7daa46640_SetDate">
    <vt:lpwstr>2019-03-04T13:40:57.9835204+01:00</vt:lpwstr>
  </property>
  <property fmtid="{D5CDD505-2E9C-101B-9397-08002B2CF9AE}" pid="18" name="MSIP_Label_fd058493-e43f-432e-b8cc-adb7daa46640_SiteId">
    <vt:lpwstr>15d1bef2-0a6a-46f9-be4c-023279325e51</vt:lpwstr>
  </property>
  <property fmtid="{D5CDD505-2E9C-101B-9397-08002B2CF9AE}" pid="19" name="Sensitivity">
    <vt:lpwstr>Confidential Unprotected</vt:lpwstr>
  </property>
</Properties>
</file>