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524" activeTab="0"/>
  </bookViews>
  <sheets>
    <sheet name="1 - PRZEDMIAR DZIAŁKOWA" sheetId="1" r:id="rId1"/>
  </sheets>
  <definedNames>
    <definedName name="czarnowidze">#REF!</definedName>
    <definedName name="_xlnm.Print_Area" localSheetId="0">'1 - PRZEDMIAR DZIAŁKOWA'!$A$1:$G$49</definedName>
    <definedName name="_xlnm.Print_Titles" localSheetId="0">'1 - PRZEDMIAR DZIAŁKOWA'!$8:$9</definedName>
  </definedNames>
  <calcPr fullCalcOnLoad="1"/>
</workbook>
</file>

<file path=xl/sharedStrings.xml><?xml version="1.0" encoding="utf-8"?>
<sst xmlns="http://schemas.openxmlformats.org/spreadsheetml/2006/main" count="119" uniqueCount="97">
  <si>
    <t>BUDOWA WEWNĘTRZNEJ DROGI GMINNEJ Z INFRASTRUKTURĄ</t>
  </si>
  <si>
    <t>Poziom cen:</t>
  </si>
  <si>
    <t>Waluta:</t>
  </si>
  <si>
    <t>złoty</t>
  </si>
  <si>
    <t>Identyfikator kosztorysu:</t>
  </si>
  <si>
    <t>WEWNĘTRZNA DROGA GMINNA - UL. DZIAŁKOWA - BRANŻA DROGOWA</t>
  </si>
  <si>
    <t>PRZEDMIAR ROBÓT</t>
  </si>
  <si>
    <t>Nr</t>
  </si>
  <si>
    <t>KOD Ogólnej Specyfikacji Technicznej</t>
  </si>
  <si>
    <t>Nazwa</t>
  </si>
  <si>
    <t>Jedn. miary</t>
  </si>
  <si>
    <t>Ilość</t>
  </si>
  <si>
    <t>Cena jedn.</t>
  </si>
  <si>
    <t>Wartość</t>
  </si>
  <si>
    <t>-1-</t>
  </si>
  <si>
    <t>-2-</t>
  </si>
  <si>
    <t>-3-</t>
  </si>
  <si>
    <t>-4-</t>
  </si>
  <si>
    <t>-5-</t>
  </si>
  <si>
    <t>-6-</t>
  </si>
  <si>
    <t>-7-</t>
  </si>
  <si>
    <t>D-01.00.00</t>
  </si>
  <si>
    <t>1. ROBOTY PRZYGOTOWAWCZE</t>
  </si>
  <si>
    <t>D-01.01.00</t>
  </si>
  <si>
    <t>1.1. ROBOTY POMIAROWE</t>
  </si>
  <si>
    <t>D-01.01.01</t>
  </si>
  <si>
    <t>Odtworzenie trasy i punktów wysokościowych przy liniowych robotach ziemnych (drogi) w terenie równinnym</t>
  </si>
  <si>
    <t>km</t>
  </si>
  <si>
    <t>Roboty pomiarowe przy powierzchniowych robotach ziemnych (koryta pod nawierzchnie)</t>
  </si>
  <si>
    <t>ha</t>
  </si>
  <si>
    <t>D-01.02.00</t>
  </si>
  <si>
    <t>1.2. ROBOTY W ZAKRESIE USUWANIA GLEBY</t>
  </si>
  <si>
    <t>D-01.02.02</t>
  </si>
  <si>
    <t>Usunięcie w-wy ziemi urodzajnej (humusu) o grubości w-wy do 20 cm do późniejszego wykorzystania x 1,5</t>
  </si>
  <si>
    <t>Usunięcie w-wy ziemi urodzajnej (humusu) o grubości w-wy do 20 cm - wywiezienie nadmiaru humusu na odkład x 1,5</t>
  </si>
  <si>
    <t>D-02.00.00</t>
  </si>
  <si>
    <t>2. ROBOTY ZIEMNE</t>
  </si>
  <si>
    <t>D-02.03.00</t>
  </si>
  <si>
    <t>2.1. NASYPY</t>
  </si>
  <si>
    <t>D-02.03.01</t>
  </si>
  <si>
    <t>Wykonanie nasypów mechanicznie z gruntu kat. I-II z transportem urobku na nasyp samochodami na odl. 6 km wraz z formowaniem i zagęszczeniem nasypu i zwilżeniem w miarę potrzeby warstw zag. wodą</t>
  </si>
  <si>
    <t>D-04.00.00</t>
  </si>
  <si>
    <t xml:space="preserve">3. PODBUDOWY </t>
  </si>
  <si>
    <t>D-04.01.00</t>
  </si>
  <si>
    <t>3.1. KORYTO WRAZ Z PROFILOWANIEM I ZAGĘSZCZANIEM PODŁOŻA</t>
  </si>
  <si>
    <t>D-04.01.01</t>
  </si>
  <si>
    <t>Koryto wykonywane na całej szer. jezdni mechanicznie w gruncie kat. II-IV, głębokość koryta 36 cm</t>
  </si>
  <si>
    <t>Koryto wykonywane na całej szer. zjazdów mechanicznie w gruncie kat. II-IV, głębokość koryta 26 cm</t>
  </si>
  <si>
    <t>D-04.01.02</t>
  </si>
  <si>
    <t>Profilowanie i zagęszczenie podłoża pod w-twy konstrukcyjne nawierzchni wykonane mechanicznie w gruncie kat. II-IV</t>
  </si>
  <si>
    <t>D-04.04.02</t>
  </si>
  <si>
    <t>3.2. PODBUDOWA Z KRUSZYW STABILIZOWANYCH MECHANICZNIE</t>
  </si>
  <si>
    <t>Wykonanie podbudowy z kruszywa łamanego - tłucznia kamiennego, warstwa dolna grubość warstwy po zagęszczeniu 15 cm</t>
  </si>
  <si>
    <t>D-04.05.00</t>
  </si>
  <si>
    <t>3.3. PODBUDOWA Z KRUSZYW ULEPSZONYCH</t>
  </si>
  <si>
    <t>D-04.05.01</t>
  </si>
  <si>
    <t>Wykonanie podbudowy z gruntu stabilizowanego cementem, gruntocement przygotowywany w betoniarce w miejscu wbudowania o wytrzymałości  Rm=2,5MPa, pielęgnacja podbudowy przez posypanie piaskiem i polewanie wodą, grubość warstwy po zagęszczeniu 10cm</t>
  </si>
  <si>
    <t>D-05.00.00</t>
  </si>
  <si>
    <t>4. NAWIERZCHNIE</t>
  </si>
  <si>
    <t>D-05.03.00</t>
  </si>
  <si>
    <t>4.1. NAWIERZCHNIE ULEPSZONE</t>
  </si>
  <si>
    <t>D-05.03.23</t>
  </si>
  <si>
    <t xml:space="preserve">Wykonanie nawierzchni z kostki brukowej betonowej szarej grub. 8cm na podsypce cementowo-piaskowej, spoiny wypełnione piaskiem </t>
  </si>
  <si>
    <t xml:space="preserve">Wykonanie nawierzchni z kostki brukowej betonowej kolorowej grub. 8cm na podsypce cementowo-piaskowej, spoiny wypełnione piaskiem </t>
  </si>
  <si>
    <t>D-08.00.00</t>
  </si>
  <si>
    <t>5. ELEMENTY DRÓG I ULIC</t>
  </si>
  <si>
    <t>D-08.01.00</t>
  </si>
  <si>
    <t>5.1. KRAWĘŻNIKI</t>
  </si>
  <si>
    <t>D-08.01.01</t>
  </si>
  <si>
    <t>Ustawienie krawężników betonowych o wymiarach 15x30cm wraz z wykonaniem ławy betonowej z oporem z betonu C12/15 (B-15)</t>
  </si>
  <si>
    <t>m</t>
  </si>
  <si>
    <t>Ustawienie krawężników betonowych o wymiarach 15x21cm wraz z wykonaniem ławy betonowej z oporem z betonu C12/15 (B-15)</t>
  </si>
  <si>
    <t>D-08.03.00</t>
  </si>
  <si>
    <t xml:space="preserve">5.2. OBRZEŻA BETONOWE </t>
  </si>
  <si>
    <t>D-08.01.10</t>
  </si>
  <si>
    <t xml:space="preserve">Wykonanie ławy betonowej z oporem z betonu C12/15 (B15) </t>
  </si>
  <si>
    <t>D-08.03.01</t>
  </si>
  <si>
    <t>Ustawienie obrzeży betonowych o wymiarach 8x30cm na podsypce cementowo - piaskowej, spoiny wypełnione zaprawą cementową</t>
  </si>
  <si>
    <t>D-09.00.00</t>
  </si>
  <si>
    <t>6. ZIELEŃ DROGOWA</t>
  </si>
  <si>
    <t>D-09.01.00</t>
  </si>
  <si>
    <t>6.1. TRAWNIKI</t>
  </si>
  <si>
    <t>D-09.01.01</t>
  </si>
  <si>
    <t>Wykonanie trawników siewem przy grubości warstwy ziemi urodzajnej (humusu) 30 cm z wykorzystaniem ziemi z odkładu</t>
  </si>
  <si>
    <t>Geodezyjny pomiar powykonawczy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</si>
  <si>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</si>
  <si>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</si>
  <si>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8. POMIARY POWYKONAWCZE</t>
  </si>
  <si>
    <t>7. OZNAKOWANIE DRÓG I URZĄDZENIA BEZPIECZEŃSTWA RUCHU</t>
  </si>
  <si>
    <t>D-07.00.00</t>
  </si>
  <si>
    <t>D-07.02.00</t>
  </si>
  <si>
    <t>7.1. OZNAKOWANIE PIONOWE</t>
  </si>
  <si>
    <t>D-07.02.01</t>
  </si>
  <si>
    <t>Ustawienie słupków z rur stalowych dla znaków drogowych o śednicy 70mm, z wykonaniem i zasypaniem dołów i ubiciem warstawami</t>
  </si>
  <si>
    <t>szt.</t>
  </si>
  <si>
    <t>Przymocowanie tarcz znakow drogowych z blachy ocynkowanej, odblaskowych do gotowych słupków, znaki małe typu A - znak aktywny LED</t>
  </si>
  <si>
    <t>II kwartał 2022 r. - ceny średnie netto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</si>
</sst>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;[Red]0.000"/>
    <numFmt numFmtId="165" formatCode="_-* #,##0.00&quot; zł&quot;_-;\-* #,##0.00&quot; zł&quot;_-;_-* \-??&quot; zł&quot;_-;_-@_-"/>
    <numFmt numFmtId="166" formatCode="0.00;[Red]0.00"/>
    <numFmt numFmtId="167" formatCode="_-* #,##0.000\ _z_ł_-;\-* #,##0.000\ _z_ł_-;_-* &quot;-&quot;???\ _z_ł_-;_-@_-"/>
    <numFmt numFmtId="168" formatCode="_-* #,##0.00\ _z_ł_-;\-* #,##0.00\ _z_ł_-;_-* &quot;-&quot;??\ _z_ł_-;_-@_-"/>
    <numFmt numFmtId="169" formatCode="[$-415]dddd\,\ d\ mmmm\ yyyy"/>
    <numFmt numFmtId="170" formatCode="#,##0.00\ &quot;zł&quot;"/>
  </numFmts>
  <fonts count="44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u val="single"/>
      <sz val="12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left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165" fontId="6" fillId="0" borderId="15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30.7109375" style="1" customWidth="1"/>
    <col min="4" max="4" width="6.140625" style="1" customWidth="1"/>
    <col min="5" max="5" width="8.57421875" style="1" customWidth="1"/>
    <col min="6" max="6" width="11.28125" style="1" customWidth="1"/>
    <col min="7" max="7" width="15.140625" style="1" customWidth="1"/>
    <col min="8" max="8" width="12.421875" style="1" bestFit="1" customWidth="1"/>
    <col min="9" max="16384" width="9.140625" style="1" customWidth="1"/>
  </cols>
  <sheetData>
    <row r="1" spans="1:7" ht="12.75" customHeight="1">
      <c r="A1" s="44" t="s">
        <v>0</v>
      </c>
      <c r="B1" s="44"/>
      <c r="C1" s="44"/>
      <c r="D1" s="44"/>
      <c r="E1" s="44"/>
      <c r="F1" s="44"/>
      <c r="G1" s="44"/>
    </row>
    <row r="2" spans="1:7" ht="12.75">
      <c r="A2" s="44"/>
      <c r="B2" s="44"/>
      <c r="C2" s="44"/>
      <c r="D2" s="44"/>
      <c r="E2" s="44"/>
      <c r="F2" s="44"/>
      <c r="G2" s="44"/>
    </row>
    <row r="3" spans="1:12" ht="18" customHeight="1">
      <c r="A3" s="45" t="s">
        <v>1</v>
      </c>
      <c r="B3" s="45"/>
      <c r="C3" s="46" t="s">
        <v>96</v>
      </c>
      <c r="D3" s="46"/>
      <c r="E3" s="46"/>
      <c r="F3" s="46"/>
      <c r="G3" s="46"/>
      <c r="J3" s="2"/>
      <c r="K3" s="2"/>
      <c r="L3" s="2"/>
    </row>
    <row r="4" spans="1:12" ht="15" customHeight="1">
      <c r="A4" s="45" t="s">
        <v>2</v>
      </c>
      <c r="B4" s="45"/>
      <c r="C4" s="46" t="s">
        <v>3</v>
      </c>
      <c r="D4" s="46"/>
      <c r="E4" s="46"/>
      <c r="F4" s="46"/>
      <c r="G4" s="46"/>
      <c r="J4" s="2"/>
      <c r="K4" s="41"/>
      <c r="L4" s="41"/>
    </row>
    <row r="5" spans="1:12" ht="31.5" customHeight="1">
      <c r="A5" s="48" t="s">
        <v>4</v>
      </c>
      <c r="B5" s="48"/>
      <c r="C5" s="46" t="s">
        <v>5</v>
      </c>
      <c r="D5" s="46"/>
      <c r="E5" s="46"/>
      <c r="F5" s="46"/>
      <c r="G5" s="46"/>
      <c r="J5" s="2"/>
      <c r="K5" s="41"/>
      <c r="L5" s="41"/>
    </row>
    <row r="6" spans="1:12" ht="12.75">
      <c r="A6" s="49" t="s">
        <v>6</v>
      </c>
      <c r="B6" s="49"/>
      <c r="C6" s="49"/>
      <c r="D6" s="49"/>
      <c r="E6" s="49"/>
      <c r="F6" s="49"/>
      <c r="G6" s="49"/>
      <c r="J6" s="2"/>
      <c r="K6" s="2"/>
      <c r="L6" s="2"/>
    </row>
    <row r="7" spans="1:12" ht="12.75">
      <c r="A7" s="49"/>
      <c r="B7" s="49"/>
      <c r="C7" s="49"/>
      <c r="D7" s="49"/>
      <c r="E7" s="49"/>
      <c r="F7" s="49"/>
      <c r="G7" s="49"/>
      <c r="J7" s="2"/>
      <c r="K7" s="2"/>
      <c r="L7" s="2"/>
    </row>
    <row r="8" spans="1:7" ht="12.75" customHeight="1">
      <c r="A8" s="50" t="s">
        <v>7</v>
      </c>
      <c r="B8" s="50" t="s">
        <v>8</v>
      </c>
      <c r="C8" s="47" t="s">
        <v>9</v>
      </c>
      <c r="D8" s="47" t="s">
        <v>10</v>
      </c>
      <c r="E8" s="47" t="s">
        <v>11</v>
      </c>
      <c r="F8" s="47" t="s">
        <v>12</v>
      </c>
      <c r="G8" s="47" t="s">
        <v>13</v>
      </c>
    </row>
    <row r="9" spans="1:7" ht="40.5" customHeight="1">
      <c r="A9" s="50"/>
      <c r="B9" s="50"/>
      <c r="C9" s="47"/>
      <c r="D9" s="47"/>
      <c r="E9" s="47"/>
      <c r="F9" s="47"/>
      <c r="G9" s="47"/>
    </row>
    <row r="10" spans="1:7" s="3" customFormat="1" ht="12.75">
      <c r="A10" s="8" t="s">
        <v>14</v>
      </c>
      <c r="B10" s="9" t="s">
        <v>15</v>
      </c>
      <c r="C10" s="9" t="s">
        <v>16</v>
      </c>
      <c r="D10" s="8" t="s">
        <v>17</v>
      </c>
      <c r="E10" s="8" t="s">
        <v>18</v>
      </c>
      <c r="F10" s="8" t="s">
        <v>19</v>
      </c>
      <c r="G10" s="8" t="s">
        <v>20</v>
      </c>
    </row>
    <row r="11" spans="1:7" ht="18.75" customHeight="1">
      <c r="A11" s="51" t="s">
        <v>21</v>
      </c>
      <c r="B11" s="51"/>
      <c r="C11" s="52" t="s">
        <v>22</v>
      </c>
      <c r="D11" s="52"/>
      <c r="E11" s="52"/>
      <c r="F11" s="52"/>
      <c r="G11" s="52"/>
    </row>
    <row r="12" spans="1:7" ht="16.5" customHeight="1">
      <c r="A12" s="53" t="s">
        <v>23</v>
      </c>
      <c r="B12" s="53"/>
      <c r="C12" s="54" t="s">
        <v>24</v>
      </c>
      <c r="D12" s="54"/>
      <c r="E12" s="54"/>
      <c r="F12" s="54"/>
      <c r="G12" s="54"/>
    </row>
    <row r="13" spans="1:8" ht="38.25">
      <c r="A13" s="10">
        <v>1</v>
      </c>
      <c r="B13" s="10" t="s">
        <v>25</v>
      </c>
      <c r="C13" s="11" t="s">
        <v>26</v>
      </c>
      <c r="D13" s="12" t="s">
        <v>27</v>
      </c>
      <c r="E13" s="13">
        <f>0.28-0.04</f>
        <v>0.24000000000000002</v>
      </c>
      <c r="F13" s="14"/>
      <c r="G13" s="14">
        <f>E13*F13</f>
        <v>0</v>
      </c>
      <c r="H13" s="7"/>
    </row>
    <row r="14" spans="1:7" ht="44.25" customHeight="1">
      <c r="A14" s="10">
        <v>2</v>
      </c>
      <c r="B14" s="10" t="s">
        <v>25</v>
      </c>
      <c r="C14" s="11" t="s">
        <v>28</v>
      </c>
      <c r="D14" s="12" t="s">
        <v>29</v>
      </c>
      <c r="E14" s="13">
        <f>0.2046-0.02</f>
        <v>0.18460000000000001</v>
      </c>
      <c r="F14" s="14"/>
      <c r="G14" s="14">
        <f>E14*F14</f>
        <v>0</v>
      </c>
    </row>
    <row r="15" spans="1:7" s="4" customFormat="1" ht="16.5" customHeight="1">
      <c r="A15" s="53" t="s">
        <v>30</v>
      </c>
      <c r="B15" s="53"/>
      <c r="C15" s="54" t="s">
        <v>31</v>
      </c>
      <c r="D15" s="54"/>
      <c r="E15" s="54"/>
      <c r="F15" s="54"/>
      <c r="G15" s="54"/>
    </row>
    <row r="16" spans="1:7" ht="38.25">
      <c r="A16" s="10">
        <v>3</v>
      </c>
      <c r="B16" s="10" t="s">
        <v>32</v>
      </c>
      <c r="C16" s="11" t="s">
        <v>33</v>
      </c>
      <c r="D16" s="12" t="s">
        <v>85</v>
      </c>
      <c r="E16" s="15">
        <f>462*0.3</f>
        <v>138.6</v>
      </c>
      <c r="F16" s="14"/>
      <c r="G16" s="14">
        <f>E16*F16</f>
        <v>0</v>
      </c>
    </row>
    <row r="17" spans="1:7" ht="51" customHeight="1">
      <c r="A17" s="10">
        <v>4</v>
      </c>
      <c r="B17" s="10" t="s">
        <v>32</v>
      </c>
      <c r="C17" s="11" t="s">
        <v>34</v>
      </c>
      <c r="D17" s="12" t="s">
        <v>85</v>
      </c>
      <c r="E17" s="15">
        <f>1584.49*0.3-51.6</f>
        <v>423.74699999999996</v>
      </c>
      <c r="F17" s="14"/>
      <c r="G17" s="14">
        <f>E17*F17</f>
        <v>0</v>
      </c>
    </row>
    <row r="18" spans="1:7" s="4" customFormat="1" ht="18.75" customHeight="1">
      <c r="A18" s="51" t="s">
        <v>35</v>
      </c>
      <c r="B18" s="51"/>
      <c r="C18" s="55" t="s">
        <v>36</v>
      </c>
      <c r="D18" s="55"/>
      <c r="E18" s="55"/>
      <c r="F18" s="55"/>
      <c r="G18" s="55"/>
    </row>
    <row r="19" spans="1:7" s="4" customFormat="1" ht="16.5" customHeight="1">
      <c r="A19" s="56" t="s">
        <v>37</v>
      </c>
      <c r="B19" s="56"/>
      <c r="C19" s="57" t="s">
        <v>38</v>
      </c>
      <c r="D19" s="57"/>
      <c r="E19" s="57"/>
      <c r="F19" s="57"/>
      <c r="G19" s="57"/>
    </row>
    <row r="20" spans="1:7" s="4" customFormat="1" ht="76.5">
      <c r="A20" s="10">
        <v>5</v>
      </c>
      <c r="B20" s="10" t="s">
        <v>39</v>
      </c>
      <c r="C20" s="16" t="s">
        <v>40</v>
      </c>
      <c r="D20" s="12" t="s">
        <v>85</v>
      </c>
      <c r="E20" s="12">
        <f>593.02-17.2</f>
        <v>575.8199999999999</v>
      </c>
      <c r="F20" s="17"/>
      <c r="G20" s="17">
        <f>E20*F20</f>
        <v>0</v>
      </c>
    </row>
    <row r="21" spans="1:7" s="4" customFormat="1" ht="18.75" customHeight="1">
      <c r="A21" s="51" t="s">
        <v>41</v>
      </c>
      <c r="B21" s="51"/>
      <c r="C21" s="55" t="s">
        <v>42</v>
      </c>
      <c r="D21" s="55"/>
      <c r="E21" s="55"/>
      <c r="F21" s="55"/>
      <c r="G21" s="55"/>
    </row>
    <row r="22" spans="1:7" s="4" customFormat="1" ht="16.5" customHeight="1">
      <c r="A22" s="56" t="s">
        <v>43</v>
      </c>
      <c r="B22" s="56"/>
      <c r="C22" s="57" t="s">
        <v>44</v>
      </c>
      <c r="D22" s="57"/>
      <c r="E22" s="57"/>
      <c r="F22" s="57"/>
      <c r="G22" s="57"/>
    </row>
    <row r="23" spans="1:7" s="4" customFormat="1" ht="38.25">
      <c r="A23" s="18">
        <v>6</v>
      </c>
      <c r="B23" s="18" t="s">
        <v>45</v>
      </c>
      <c r="C23" s="19" t="s">
        <v>46</v>
      </c>
      <c r="D23" s="20" t="s">
        <v>86</v>
      </c>
      <c r="E23" s="20">
        <f>1518-172</f>
        <v>1346</v>
      </c>
      <c r="F23" s="21"/>
      <c r="G23" s="21">
        <f>E23*F23</f>
        <v>0</v>
      </c>
    </row>
    <row r="24" spans="1:7" s="4" customFormat="1" ht="38.25">
      <c r="A24" s="10">
        <v>7</v>
      </c>
      <c r="B24" s="10" t="s">
        <v>45</v>
      </c>
      <c r="C24" s="11" t="s">
        <v>47</v>
      </c>
      <c r="D24" s="12" t="s">
        <v>86</v>
      </c>
      <c r="E24" s="12">
        <v>67</v>
      </c>
      <c r="F24" s="14"/>
      <c r="G24" s="14">
        <f>E24*F24</f>
        <v>0</v>
      </c>
    </row>
    <row r="25" spans="1:7" s="4" customFormat="1" ht="46.5" customHeight="1">
      <c r="A25" s="18">
        <v>8</v>
      </c>
      <c r="B25" s="22" t="s">
        <v>48</v>
      </c>
      <c r="C25" s="23" t="s">
        <v>49</v>
      </c>
      <c r="D25" s="24" t="s">
        <v>86</v>
      </c>
      <c r="E25" s="25">
        <f>E23+E24</f>
        <v>1413</v>
      </c>
      <c r="F25" s="26"/>
      <c r="G25" s="26">
        <f>E25*F25</f>
        <v>0</v>
      </c>
    </row>
    <row r="26" spans="1:7" s="4" customFormat="1" ht="12.75">
      <c r="A26" s="58" t="s">
        <v>50</v>
      </c>
      <c r="B26" s="58"/>
      <c r="C26" s="59" t="s">
        <v>51</v>
      </c>
      <c r="D26" s="59"/>
      <c r="E26" s="59"/>
      <c r="F26" s="59"/>
      <c r="G26" s="59"/>
    </row>
    <row r="27" spans="1:7" s="4" customFormat="1" ht="54" customHeight="1">
      <c r="A27" s="27">
        <v>9</v>
      </c>
      <c r="B27" s="27" t="s">
        <v>50</v>
      </c>
      <c r="C27" s="28" t="s">
        <v>52</v>
      </c>
      <c r="D27" s="29" t="s">
        <v>86</v>
      </c>
      <c r="E27" s="29">
        <f>E25</f>
        <v>1413</v>
      </c>
      <c r="F27" s="30"/>
      <c r="G27" s="30">
        <f>E27*F27</f>
        <v>0</v>
      </c>
    </row>
    <row r="28" spans="1:9" s="4" customFormat="1" ht="16.5" customHeight="1">
      <c r="A28" s="58" t="s">
        <v>53</v>
      </c>
      <c r="B28" s="58"/>
      <c r="C28" s="59" t="s">
        <v>54</v>
      </c>
      <c r="D28" s="59"/>
      <c r="E28" s="59"/>
      <c r="F28" s="59"/>
      <c r="G28" s="59"/>
      <c r="I28" s="5"/>
    </row>
    <row r="29" spans="1:7" s="4" customFormat="1" ht="102.75" customHeight="1">
      <c r="A29" s="10">
        <v>10</v>
      </c>
      <c r="B29" s="10" t="s">
        <v>55</v>
      </c>
      <c r="C29" s="11" t="s">
        <v>56</v>
      </c>
      <c r="D29" s="12" t="s">
        <v>86</v>
      </c>
      <c r="E29" s="12">
        <f>E23</f>
        <v>1346</v>
      </c>
      <c r="F29" s="14"/>
      <c r="G29" s="14">
        <f>E29*F29</f>
        <v>0</v>
      </c>
    </row>
    <row r="30" spans="1:7" s="4" customFormat="1" ht="18.75" customHeight="1">
      <c r="A30" s="60" t="s">
        <v>57</v>
      </c>
      <c r="B30" s="60"/>
      <c r="C30" s="61" t="s">
        <v>58</v>
      </c>
      <c r="D30" s="61"/>
      <c r="E30" s="61"/>
      <c r="F30" s="61"/>
      <c r="G30" s="61"/>
    </row>
    <row r="31" spans="1:9" s="4" customFormat="1" ht="16.5" customHeight="1">
      <c r="A31" s="58" t="s">
        <v>59</v>
      </c>
      <c r="B31" s="58"/>
      <c r="C31" s="59" t="s">
        <v>60</v>
      </c>
      <c r="D31" s="59"/>
      <c r="E31" s="59"/>
      <c r="F31" s="59"/>
      <c r="G31" s="59"/>
      <c r="I31" s="5"/>
    </row>
    <row r="32" spans="1:10" s="4" customFormat="1" ht="51">
      <c r="A32" s="10">
        <v>11</v>
      </c>
      <c r="B32" s="10" t="s">
        <v>61</v>
      </c>
      <c r="C32" s="11" t="s">
        <v>62</v>
      </c>
      <c r="D32" s="12" t="s">
        <v>86</v>
      </c>
      <c r="E32" s="12">
        <v>1346</v>
      </c>
      <c r="F32" s="14"/>
      <c r="G32" s="14">
        <f>E32*F32</f>
        <v>0</v>
      </c>
      <c r="J32" s="40"/>
    </row>
    <row r="33" spans="1:7" s="4" customFormat="1" ht="51">
      <c r="A33" s="10">
        <v>12</v>
      </c>
      <c r="B33" s="10" t="s">
        <v>61</v>
      </c>
      <c r="C33" s="11" t="s">
        <v>63</v>
      </c>
      <c r="D33" s="12" t="s">
        <v>86</v>
      </c>
      <c r="E33" s="12">
        <f>67</f>
        <v>67</v>
      </c>
      <c r="F33" s="14"/>
      <c r="G33" s="14">
        <f>E33*F33</f>
        <v>0</v>
      </c>
    </row>
    <row r="34" spans="1:7" s="4" customFormat="1" ht="18.75" customHeight="1">
      <c r="A34" s="62" t="s">
        <v>64</v>
      </c>
      <c r="B34" s="62"/>
      <c r="C34" s="63" t="s">
        <v>65</v>
      </c>
      <c r="D34" s="63"/>
      <c r="E34" s="63"/>
      <c r="F34" s="63"/>
      <c r="G34" s="63"/>
    </row>
    <row r="35" spans="1:7" s="4" customFormat="1" ht="16.5" customHeight="1">
      <c r="A35" s="58" t="s">
        <v>66</v>
      </c>
      <c r="B35" s="58"/>
      <c r="C35" s="64" t="s">
        <v>67</v>
      </c>
      <c r="D35" s="64"/>
      <c r="E35" s="64"/>
      <c r="F35" s="64"/>
      <c r="G35" s="64"/>
    </row>
    <row r="36" spans="1:7" s="4" customFormat="1" ht="57.75" customHeight="1">
      <c r="A36" s="18">
        <v>13</v>
      </c>
      <c r="B36" s="18" t="s">
        <v>68</v>
      </c>
      <c r="C36" s="19" t="s">
        <v>69</v>
      </c>
      <c r="D36" s="20" t="s">
        <v>70</v>
      </c>
      <c r="E36" s="20">
        <v>437.87</v>
      </c>
      <c r="F36" s="21"/>
      <c r="G36" s="21">
        <f>E36*F36</f>
        <v>0</v>
      </c>
    </row>
    <row r="37" spans="1:7" s="4" customFormat="1" ht="57" customHeight="1">
      <c r="A37" s="18">
        <v>14</v>
      </c>
      <c r="B37" s="18" t="s">
        <v>68</v>
      </c>
      <c r="C37" s="19" t="s">
        <v>71</v>
      </c>
      <c r="D37" s="20" t="s">
        <v>70</v>
      </c>
      <c r="E37" s="20">
        <f>197.12-110.5</f>
        <v>86.62</v>
      </c>
      <c r="F37" s="21"/>
      <c r="G37" s="21">
        <f>E37*F37</f>
        <v>0</v>
      </c>
    </row>
    <row r="38" spans="1:7" s="4" customFormat="1" ht="16.5" customHeight="1">
      <c r="A38" s="58" t="s">
        <v>72</v>
      </c>
      <c r="B38" s="58"/>
      <c r="C38" s="59" t="s">
        <v>73</v>
      </c>
      <c r="D38" s="59"/>
      <c r="E38" s="59"/>
      <c r="F38" s="59"/>
      <c r="G38" s="59"/>
    </row>
    <row r="39" spans="1:7" s="4" customFormat="1" ht="25.5">
      <c r="A39" s="31">
        <v>15</v>
      </c>
      <c r="B39" s="31" t="s">
        <v>74</v>
      </c>
      <c r="C39" s="32" t="s">
        <v>75</v>
      </c>
      <c r="D39" s="25" t="s">
        <v>85</v>
      </c>
      <c r="E39" s="25">
        <v>2.7</v>
      </c>
      <c r="F39" s="33"/>
      <c r="G39" s="33">
        <f>E39*F39</f>
        <v>0</v>
      </c>
    </row>
    <row r="40" spans="1:7" s="4" customFormat="1" ht="51">
      <c r="A40" s="10">
        <v>16</v>
      </c>
      <c r="B40" s="10" t="s">
        <v>76</v>
      </c>
      <c r="C40" s="11" t="s">
        <v>77</v>
      </c>
      <c r="D40" s="12" t="s">
        <v>70</v>
      </c>
      <c r="E40" s="12">
        <v>38.94</v>
      </c>
      <c r="F40" s="14"/>
      <c r="G40" s="14">
        <f>E40*F40</f>
        <v>0</v>
      </c>
    </row>
    <row r="41" spans="1:7" s="4" customFormat="1" ht="18.75" customHeight="1">
      <c r="A41" s="62" t="s">
        <v>78</v>
      </c>
      <c r="B41" s="62"/>
      <c r="C41" s="65" t="s">
        <v>79</v>
      </c>
      <c r="D41" s="65"/>
      <c r="E41" s="65"/>
      <c r="F41" s="65"/>
      <c r="G41" s="65"/>
    </row>
    <row r="42" spans="1:7" s="4" customFormat="1" ht="16.5" customHeight="1">
      <c r="A42" s="67" t="s">
        <v>80</v>
      </c>
      <c r="B42" s="67"/>
      <c r="C42" s="68" t="s">
        <v>81</v>
      </c>
      <c r="D42" s="68"/>
      <c r="E42" s="68"/>
      <c r="F42" s="68"/>
      <c r="G42" s="68"/>
    </row>
    <row r="43" spans="1:7" s="4" customFormat="1" ht="52.5" customHeight="1">
      <c r="A43" s="18">
        <v>17</v>
      </c>
      <c r="B43" s="18" t="s">
        <v>82</v>
      </c>
      <c r="C43" s="19" t="s">
        <v>83</v>
      </c>
      <c r="D43" s="20" t="s">
        <v>86</v>
      </c>
      <c r="E43" s="20">
        <f>462-53.48</f>
        <v>408.52</v>
      </c>
      <c r="F43" s="21"/>
      <c r="G43" s="21">
        <f>E43*F43</f>
        <v>0</v>
      </c>
    </row>
    <row r="44" spans="1:7" s="4" customFormat="1" ht="15.75">
      <c r="A44" s="62" t="s">
        <v>89</v>
      </c>
      <c r="B44" s="62"/>
      <c r="C44" s="66" t="s">
        <v>88</v>
      </c>
      <c r="D44" s="66"/>
      <c r="E44" s="66"/>
      <c r="F44" s="66"/>
      <c r="G44" s="66"/>
    </row>
    <row r="45" spans="1:7" s="4" customFormat="1" ht="12.75">
      <c r="A45" s="67" t="s">
        <v>90</v>
      </c>
      <c r="B45" s="67"/>
      <c r="C45" s="68" t="s">
        <v>91</v>
      </c>
      <c r="D45" s="68"/>
      <c r="E45" s="68"/>
      <c r="F45" s="68"/>
      <c r="G45" s="68"/>
    </row>
    <row r="46" spans="1:7" s="4" customFormat="1" ht="51">
      <c r="A46" s="10">
        <v>18</v>
      </c>
      <c r="B46" s="10" t="s">
        <v>92</v>
      </c>
      <c r="C46" s="11" t="s">
        <v>93</v>
      </c>
      <c r="D46" s="12" t="s">
        <v>94</v>
      </c>
      <c r="E46" s="12">
        <v>2</v>
      </c>
      <c r="F46" s="14"/>
      <c r="G46" s="14">
        <f>E46*F46</f>
        <v>0</v>
      </c>
    </row>
    <row r="47" spans="1:7" s="4" customFormat="1" ht="51">
      <c r="A47" s="10">
        <v>19</v>
      </c>
      <c r="B47" s="10" t="s">
        <v>92</v>
      </c>
      <c r="C47" s="11" t="s">
        <v>95</v>
      </c>
      <c r="D47" s="12" t="s">
        <v>94</v>
      </c>
      <c r="E47" s="12">
        <v>2</v>
      </c>
      <c r="F47" s="14"/>
      <c r="G47" s="14">
        <f>E47*F47</f>
        <v>0</v>
      </c>
    </row>
    <row r="48" spans="1:7" s="4" customFormat="1" ht="18.75" customHeight="1">
      <c r="A48" s="34"/>
      <c r="B48" s="35"/>
      <c r="C48" s="66" t="s">
        <v>87</v>
      </c>
      <c r="D48" s="66"/>
      <c r="E48" s="66"/>
      <c r="F48" s="66"/>
      <c r="G48" s="66"/>
    </row>
    <row r="49" spans="1:8" s="4" customFormat="1" ht="12.75">
      <c r="A49" s="10">
        <v>20</v>
      </c>
      <c r="B49" s="10" t="s">
        <v>25</v>
      </c>
      <c r="C49" s="11" t="s">
        <v>84</v>
      </c>
      <c r="D49" s="12" t="s">
        <v>29</v>
      </c>
      <c r="E49" s="12">
        <f>E14</f>
        <v>0.18460000000000001</v>
      </c>
      <c r="F49" s="14">
        <f>F14</f>
        <v>0</v>
      </c>
      <c r="G49" s="14">
        <f>E49*F49</f>
        <v>0</v>
      </c>
      <c r="H49" s="6"/>
    </row>
    <row r="50" spans="1:7" ht="12.75">
      <c r="A50" s="36"/>
      <c r="B50" s="36"/>
      <c r="C50" s="36"/>
      <c r="D50" s="36"/>
      <c r="E50" s="42"/>
      <c r="F50" s="42"/>
      <c r="G50" s="37"/>
    </row>
    <row r="51" spans="1:7" ht="12.75">
      <c r="A51" s="36"/>
      <c r="B51" s="36"/>
      <c r="C51" s="36"/>
      <c r="D51" s="36"/>
      <c r="E51" s="43"/>
      <c r="F51" s="43"/>
      <c r="G51" s="38"/>
    </row>
    <row r="52" spans="1:7" ht="12.75">
      <c r="A52" s="36"/>
      <c r="B52" s="36"/>
      <c r="C52" s="36"/>
      <c r="D52" s="36"/>
      <c r="E52" s="43"/>
      <c r="F52" s="43"/>
      <c r="G52" s="39"/>
    </row>
  </sheetData>
  <sheetProtection selectLockedCells="1" selectUnlockedCells="1"/>
  <mergeCells count="57">
    <mergeCell ref="C48:G48"/>
    <mergeCell ref="A42:B42"/>
    <mergeCell ref="C42:G42"/>
    <mergeCell ref="C44:G44"/>
    <mergeCell ref="A44:B44"/>
    <mergeCell ref="A45:B45"/>
    <mergeCell ref="C45:G45"/>
    <mergeCell ref="A35:B35"/>
    <mergeCell ref="C35:G35"/>
    <mergeCell ref="A38:B38"/>
    <mergeCell ref="C38:G38"/>
    <mergeCell ref="A41:B41"/>
    <mergeCell ref="C41:G41"/>
    <mergeCell ref="A30:B30"/>
    <mergeCell ref="C30:G30"/>
    <mergeCell ref="A31:B31"/>
    <mergeCell ref="C31:G31"/>
    <mergeCell ref="A34:B34"/>
    <mergeCell ref="C34:G34"/>
    <mergeCell ref="A22:B22"/>
    <mergeCell ref="C22:G22"/>
    <mergeCell ref="A26:B26"/>
    <mergeCell ref="C26:G26"/>
    <mergeCell ref="A28:B28"/>
    <mergeCell ref="C28:G28"/>
    <mergeCell ref="A18:B18"/>
    <mergeCell ref="C18:G18"/>
    <mergeCell ref="A19:B19"/>
    <mergeCell ref="C19:G19"/>
    <mergeCell ref="A21:B21"/>
    <mergeCell ref="C21:G21"/>
    <mergeCell ref="A11:B11"/>
    <mergeCell ref="C11:G11"/>
    <mergeCell ref="A12:B12"/>
    <mergeCell ref="C12:G12"/>
    <mergeCell ref="A15:B15"/>
    <mergeCell ref="C15:G15"/>
    <mergeCell ref="F8:F9"/>
    <mergeCell ref="G8:G9"/>
    <mergeCell ref="A5:B5"/>
    <mergeCell ref="C5:G5"/>
    <mergeCell ref="A6:G7"/>
    <mergeCell ref="A8:A9"/>
    <mergeCell ref="B8:B9"/>
    <mergeCell ref="C8:C9"/>
    <mergeCell ref="D8:D9"/>
    <mergeCell ref="E8:E9"/>
    <mergeCell ref="K4:L4"/>
    <mergeCell ref="K5:L5"/>
    <mergeCell ref="E50:F50"/>
    <mergeCell ref="E51:F51"/>
    <mergeCell ref="E52:F52"/>
    <mergeCell ref="A1:G2"/>
    <mergeCell ref="A3:B3"/>
    <mergeCell ref="C3:G3"/>
    <mergeCell ref="A4:B4"/>
    <mergeCell ref="C4:G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Borowiak</dc:creator>
  <cp:keywords/>
  <dc:description/>
  <cp:lastModifiedBy>Marlena Cwojdzińska</cp:lastModifiedBy>
  <cp:lastPrinted>2021-08-24T08:50:39Z</cp:lastPrinted>
  <dcterms:created xsi:type="dcterms:W3CDTF">2021-06-29T07:45:42Z</dcterms:created>
  <dcterms:modified xsi:type="dcterms:W3CDTF">2023-07-06T08:16:16Z</dcterms:modified>
  <cp:category/>
  <cp:version/>
  <cp:contentType/>
  <cp:contentStatus/>
</cp:coreProperties>
</file>