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2.Zamówienia publiczne\5 PRZETARGI 2022\1. Przebudowa drogi leśnej nr 0010 w L. Majdan\Dokumentacja przetarg\"/>
    </mc:Choice>
  </mc:AlternateContent>
  <xr:revisionPtr revIDLastSave="0" documentId="13_ncr:1_{992B7746-603F-40AD-9606-14B52FB8E81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0010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6" i="4" l="1"/>
  <c r="G5" i="4"/>
  <c r="E27" i="4" l="1"/>
  <c r="G7" i="4" l="1"/>
  <c r="G31" i="4" l="1"/>
  <c r="G32" i="4"/>
  <c r="G33" i="4"/>
  <c r="G34" i="4"/>
  <c r="G22" i="4"/>
  <c r="G23" i="4"/>
  <c r="G18" i="4" l="1"/>
  <c r="G16" i="4"/>
  <c r="G17" i="4"/>
  <c r="G15" i="4"/>
  <c r="G6" i="4"/>
  <c r="G8" i="4"/>
  <c r="G9" i="4"/>
  <c r="G10" i="4"/>
  <c r="G11" i="4"/>
  <c r="G12" i="4"/>
  <c r="G13" i="4"/>
  <c r="G30" i="4" l="1"/>
  <c r="G29" i="4"/>
  <c r="G27" i="4"/>
  <c r="G26" i="4"/>
  <c r="G25" i="4"/>
  <c r="G21" i="4"/>
  <c r="G20" i="4"/>
  <c r="G37" i="4" l="1"/>
  <c r="G38" i="4" l="1"/>
  <c r="G39" i="4" s="1"/>
</calcChain>
</file>

<file path=xl/sharedStrings.xml><?xml version="1.0" encoding="utf-8"?>
<sst xmlns="http://schemas.openxmlformats.org/spreadsheetml/2006/main" count="127" uniqueCount="105">
  <si>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</si>
  <si>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</si>
  <si>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</si>
  <si>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</si>
  <si>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</si>
  <si>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</si>
  <si>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</si>
  <si>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</si>
  <si>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</si>
  <si>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</si>
  <si>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</si>
  <si>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</si>
  <si>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</si>
  <si>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</si>
  <si>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</si>
  <si>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</si>
  <si>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szt.</t>
  </si>
  <si>
    <t>Ręczne ścinanie i karczowanie krzaków i podszyć średniej gęstości</t>
  </si>
  <si>
    <t xml:space="preserve">PRZEDMIAR ROBÓT - </t>
  </si>
  <si>
    <t>ryczałt</t>
  </si>
  <si>
    <t>anal.indywid.</t>
  </si>
  <si>
    <t>Nr</t>
  </si>
  <si>
    <t>Podstawa</t>
  </si>
  <si>
    <t>Opis robót</t>
  </si>
  <si>
    <t>Jm</t>
  </si>
  <si>
    <t>Ilość</t>
  </si>
  <si>
    <t>Cena</t>
  </si>
  <si>
    <t>Wartość</t>
  </si>
  <si>
    <t>1. ROBOTY PRZYGOTOWAWCZE</t>
  </si>
  <si>
    <t>km</t>
  </si>
  <si>
    <r>
      <t>KNR 2-01 0105/06</t>
    </r>
    <r>
      <rPr>
        <sz val="11"/>
        <color theme="1"/>
        <rFont val="Calibri"/>
        <family val="2"/>
        <charset val="238"/>
        <scheme val="minor"/>
      </rPr>
      <t/>
    </r>
  </si>
  <si>
    <r>
      <t>KNR 2-01 0105/07</t>
    </r>
    <r>
      <rPr>
        <sz val="11"/>
        <color theme="1"/>
        <rFont val="Calibri"/>
        <family val="2"/>
        <charset val="238"/>
        <scheme val="minor"/>
      </rPr>
      <t/>
    </r>
  </si>
  <si>
    <t>KNR 2-01 0109/05</t>
  </si>
  <si>
    <t>ha</t>
  </si>
  <si>
    <t>KNR 2-01 0126/01</t>
  </si>
  <si>
    <t>m2</t>
  </si>
  <si>
    <t>2. ROBOTY ZIEMNE</t>
  </si>
  <si>
    <t>m3</t>
  </si>
  <si>
    <t>KNR 2-31 0605/01</t>
  </si>
  <si>
    <t>KNR 2-33 0601/02</t>
  </si>
  <si>
    <t>m</t>
  </si>
  <si>
    <t>4. PODBUDOWY</t>
  </si>
  <si>
    <t>KNR 2-31 0103/04</t>
  </si>
  <si>
    <t>5. NAWIERZCHNIA</t>
  </si>
  <si>
    <t>6. UMOCNIENIA SKARP I DNA ROWU</t>
  </si>
  <si>
    <t xml:space="preserve">Mechaniczne karczowanie pni o średnicy 16-25cm  </t>
  </si>
  <si>
    <t>KNR 2-31 0204/05 analogia</t>
  </si>
  <si>
    <t>KNR 2-31 0204/06 analogia</t>
  </si>
  <si>
    <t>KNR 2-31 0114/07 analogia</t>
  </si>
  <si>
    <t>KNR 2-31 0114/08 analogia</t>
  </si>
  <si>
    <t xml:space="preserve">Nawierzchnie z kruszywa łamanego 0-31,5 mm stabilizowanego mechanicznie  o grubości po zgęszczeniu 7cm
zjazdy    496 = 496,00m2 droga    3698 = 3.698,00m2
</t>
  </si>
  <si>
    <t>18.</t>
  </si>
  <si>
    <t>19.</t>
  </si>
  <si>
    <t>21.</t>
  </si>
  <si>
    <t>22.</t>
  </si>
  <si>
    <t>23.</t>
  </si>
  <si>
    <t>24.</t>
  </si>
  <si>
    <t>25.</t>
  </si>
  <si>
    <t>26.</t>
  </si>
  <si>
    <t>27.</t>
  </si>
  <si>
    <t>Oczyszczanie ist. rowu z namułu o grubości 20cm z wyprofilowaniem skarp</t>
  </si>
  <si>
    <t>Powierzchniowe podwójne utrwalanie emulsją asfaltową i grysem kamiennym</t>
  </si>
  <si>
    <t>Wykonanie zabezpieczenia gazociągu w km 1+087,28 - zakup i montaż 3 szt. płyt drogowych zbrojonych o wym. 150x300x15 cm</t>
  </si>
  <si>
    <t>KNR 2-01 0119/03</t>
  </si>
  <si>
    <t>Roboty pomiarowe przy liniowych robotach ziemnych - trasa dróg w terenie równinnym</t>
  </si>
  <si>
    <t>KNR 2-01 0105/02</t>
  </si>
  <si>
    <t>KNR 2-01 0105/03</t>
  </si>
  <si>
    <t>KNR 2-01 0215-05 analogia</t>
  </si>
  <si>
    <t>Profilowanie i zagęszczanie mechaniczne podłoża pod warstwy konstrukcyjne nawierzchni w gruncie kategorii I-IV
droga    3698 = 3.698,00m2 pobocza    2*950 = 1.900,00m2
place składowe    1278 = 1.278,00m2
zjazdy    496 = 496,00m2</t>
  </si>
  <si>
    <t>KNR 2-01 0202-01 analogia</t>
  </si>
  <si>
    <t>Formowanie nasypów, grunt z wykopu dostarczany środkami transportu kołowego , kategoria gruntu I-II wg. tabeli robót ziemnych</t>
  </si>
  <si>
    <t>Roboty ziemne, wykopy z transportem urobku samochodami samowyładowczymi w miejsce wbudowania, koparka 0,40 m3, grunt kategorii I-II  wg. tabeli robót ziemnych</t>
  </si>
  <si>
    <t>3. ODWODNIENIE</t>
  </si>
  <si>
    <t>Razem (netto)</t>
  </si>
  <si>
    <t>Podatek VAT (23%)</t>
  </si>
  <si>
    <t>Ogółem kosztorys brutto</t>
  </si>
  <si>
    <t>KNR 2-33 0601/03</t>
  </si>
  <si>
    <t>KNR 2-33 0601/02 analogia</t>
  </si>
  <si>
    <t>Mechaniczne karczowanie pni o średnicy 26-35cm</t>
  </si>
  <si>
    <t>Mechaniczne karczowanie pni o średnicy 56-65cm</t>
  </si>
  <si>
    <t>Mechaniczne karczowanie pni o średnicy 66-75cm</t>
  </si>
  <si>
    <t>Nawierzchnie z kruszywa łamanego 0-31,5 mm stabilizowanego mechanicznie  o grubości po zgęszczeniu 7cm - za każdy dalszy 1cm (dla 3 cm )</t>
  </si>
  <si>
    <t>KNNRW 10/2201/1 analogia</t>
  </si>
  <si>
    <t>KNR 2-01 0237-07</t>
  </si>
  <si>
    <t>Zagęszczanie nasypów walcami samojezdnymi wibracyjnymi; grunt sypki kat. I-III - wg. tabeli robót ziemnych</t>
  </si>
  <si>
    <t>KNNR 6 0201-01</t>
  </si>
  <si>
    <t>KNNR 6 1003-02</t>
  </si>
  <si>
    <t>KNNR 6 0309-02</t>
  </si>
  <si>
    <t>KNR 2-11 0411-01</t>
  </si>
  <si>
    <t>Wykonanie ubezpieczenia płytami ażurowymi typu "Krata" mała o wym. 90x60x8</t>
  </si>
  <si>
    <t>DROGA LEŚNA NR 0010 W KM 0+000,00 – KM 3+858,00</t>
  </si>
  <si>
    <t xml:space="preserve">Usunięcie warstwy ziemi urodzajnej o grubości do 15cm za pomocą spycharki
</t>
  </si>
  <si>
    <t>20.</t>
  </si>
  <si>
    <t>Nawierzchnie z mieszanek mineralno - bitumicznych ( warstwa ścieralna ) mieszanka asfaltowa - grubość po zagęszczeniu 4 cm,masa grysowa samochód 5-10 (t) KR 1-2 + poszerzenie wg rys. PT4</t>
  </si>
  <si>
    <t>Warstwa podbudowy z kruszywa łamanego 0-63 mm stabilizowanego mechanicznie o grubości po zagęszczeniu 8cm ( dla 2 cm) jezdnia 16905m2  +poszerzenia wg rys. PT4 1044m2</t>
  </si>
  <si>
    <t xml:space="preserve">Części przelotowe prefabrykowanych przepustów drogowych rurowych jednootworowych o średnicy 80cm - przepusty HDPE  lub PP SN8 - kompleksowa wykonanie przepustu wraz z obsypką materiałem sypkim z zagęszczeniem do Is&gt;0,98 , oraz zakup i montaż prefabrykowanych murków czołowych przepustu
km 1+517,63  L=8,50m       </t>
  </si>
  <si>
    <t>Części przelotowe prefabrykowanych przepustów drogowych rurowych jednootworowych o średnicy 40cm - przepusty HDPE lub PP SN8 - kompleksowa wykonanie przepustu wraz z obsypką materiałem sypkim z zagęszczeniem do Is&gt;0,98 , oraz zakup i montaż prefabrykowanych murków czołowych przepustu
km 0+695,00 str.L   L=6,00m       km  1+542,75 str P L=8,00m                                                                                 km 1+237,64 str. L  L=7,00 m      km  2+092,29 str. P  L=6,00m                                                          km  2+212,35 str.P L=6,00m       km  2+280,35 str.L L=6,00m                                                                        km  2+826,46 str. L  L=6,00m     km  2+828,16 str. P L=6,00m                                                                  km 3+222,11 str. P  L=6,00m     km 3+261,18 str. L  L=6,00m                                                             km 3+261,18 str. P  L=6,00m</t>
  </si>
  <si>
    <t xml:space="preserve">Warstwa podbudowy z kruszywa łamanego 0-63 mm stabilizowanego mechanicznie o grubości po zagęszczeniu 8cm                                                                                                                                    jezdnia 16905m2  + poszerzenia wg rys. PT4  1044 m2                                               </t>
  </si>
  <si>
    <t xml:space="preserve">Nawierzchnie gruntowe z mieszanek piaszczysto-gliniastych - grunt z dowozu, gr. warstwy 10 cm  -pobocze - 6293 m2                                                                                          
</t>
  </si>
  <si>
    <r>
      <t xml:space="preserve">Wykonanie frezowania nawierzchni asfaltowych na zimno: gr. w-wy do 4cm ze schałdowaniem i zabezpieczeniem do wykorzystania przy poboczach - </t>
    </r>
    <r>
      <rPr>
        <b/>
        <i/>
        <sz val="10"/>
        <rFont val="Arial Narrow"/>
        <family val="2"/>
        <charset val="238"/>
      </rPr>
      <t xml:space="preserve">nawiązanie się do istniejących warst bitumicznych </t>
    </r>
  </si>
  <si>
    <t xml:space="preserve">Części przelotowe prefabrykowanych przepustów drogowych rurowych jednootworowych o średnicy 60cm - przepusty HDPE  lub PP SN8 - kompleksowa wykonanie przepustu wraz z obsypką materiałem sypkim z zagęszczeniem do Is&gt;0,98 , oraz zakup i montaż prefabrykowanych murków czołowych przepustu
km 1+760,29  str.L  L=7,5 m       km 1+760,29  str.P L=8,0m                                                                  km  3+666,41  L=6,50m              km 3+767,31 L=6,5m        </t>
  </si>
  <si>
    <t xml:space="preserve">Ławy fundamentowe żwirowe przepustów rurowych pod przepustami
69*0,2*1,4 = 19,32m3                                                                                              
28,50*0,2*1,6 = 9,12m3                                                                                   1*0,2*8,5*1,8 = 3,06m3                                                                                        </t>
  </si>
  <si>
    <t>1.</t>
  </si>
  <si>
    <r>
      <rPr>
        <i/>
        <sz val="9"/>
        <rFont val="Arial Narrow"/>
        <family val="2"/>
        <charset val="238"/>
      </rPr>
      <t>Koszt dostosowania się do wymagań Warunków Kontraktu i Wymagań Ogólnych zawartych w Specyfikacji Technicznej DM 00.00.00</t>
    </r>
  </si>
  <si>
    <t>Kosztorys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</si>
</sst>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0.000"/>
    <numFmt numFmtId="165" formatCode="#,##0.000"/>
  </numFmts>
  <fonts count="13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i/>
      <sz val="8"/>
      <name val="Arial Narrow"/>
      <family val="2"/>
      <charset val="238"/>
    </font>
    <font>
      <b/>
      <i/>
      <sz val="8"/>
      <name val="Arial Narrow"/>
      <family val="2"/>
      <charset val="238"/>
    </font>
    <font>
      <b/>
      <i/>
      <sz val="11"/>
      <name val="Arial Narrow"/>
      <family val="2"/>
      <charset val="238"/>
    </font>
    <font>
      <i/>
      <sz val="10"/>
      <name val="Arial Narrow"/>
      <family val="2"/>
      <charset val="238"/>
    </font>
    <font>
      <b/>
      <i/>
      <sz val="14"/>
      <name val="Arial Narrow"/>
      <family val="2"/>
      <charset val="238"/>
    </font>
    <font>
      <b/>
      <i/>
      <sz val="12"/>
      <name val="Arial Narrow"/>
      <family val="2"/>
      <charset val="238"/>
    </font>
    <font>
      <b/>
      <i/>
      <sz val="10"/>
      <name val="Arial Narrow"/>
      <family val="2"/>
      <charset val="238"/>
    </font>
    <font>
      <i/>
      <sz val="8"/>
      <color rgb="FF000000"/>
      <name val="Arial Narrow"/>
      <family val="2"/>
      <charset val="238"/>
    </font>
    <font>
      <i/>
      <sz val="9"/>
      <name val="Arial Narrow"/>
      <family val="2"/>
      <charset val="238"/>
    </font>
    <font>
      <sz val="10"/>
      <color rgb="FF000000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rgb="FFF0F0F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34">
    <xf numFmtId="0" fontId="0" fillId="0" borderId="0" xfId="0" applyFill="1" applyBorder="1" applyAlignment="1">
      <alignment horizontal="left" vertical="top"/>
    </xf>
    <xf numFmtId="44" fontId="0" fillId="0" borderId="0" xfId="0" applyNumberFormat="1" applyFill="1" applyBorder="1" applyAlignment="1">
      <alignment horizontal="left" vertical="top"/>
    </xf>
    <xf numFmtId="0" fontId="3" fillId="0" borderId="1" xfId="0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 indent="2"/>
    </xf>
    <xf numFmtId="44" fontId="6" fillId="3" borderId="1" xfId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6" fillId="0" borderId="1" xfId="0" applyFont="1" applyFill="1" applyBorder="1" applyAlignment="1">
      <alignment vertical="top" wrapText="1"/>
    </xf>
    <xf numFmtId="44" fontId="6" fillId="0" borderId="1" xfId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wrapText="1"/>
    </xf>
    <xf numFmtId="44" fontId="5" fillId="2" borderId="1" xfId="0" applyNumberFormat="1" applyFont="1" applyFill="1" applyBorder="1" applyAlignment="1">
      <alignment horizontal="left" vertical="center" wrapText="1"/>
    </xf>
    <xf numFmtId="1" fontId="6" fillId="0" borderId="1" xfId="0" applyNumberFormat="1" applyFont="1" applyFill="1" applyBorder="1" applyAlignment="1">
      <alignment horizontal="center" vertical="top" shrinkToFit="1"/>
    </xf>
    <xf numFmtId="0" fontId="3" fillId="0" borderId="1" xfId="0" applyFont="1" applyFill="1" applyBorder="1" applyAlignment="1">
      <alignment horizontal="left" vertical="top" wrapText="1"/>
    </xf>
    <xf numFmtId="44" fontId="5" fillId="2" borderId="1" xfId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top" shrinkToFit="1"/>
    </xf>
    <xf numFmtId="0" fontId="6" fillId="0" borderId="1" xfId="0" applyFont="1" applyFill="1" applyBorder="1" applyAlignment="1">
      <alignment horizontal="left" wrapText="1"/>
    </xf>
    <xf numFmtId="1" fontId="3" fillId="0" borderId="1" xfId="0" applyNumberFormat="1" applyFont="1" applyFill="1" applyBorder="1" applyAlignment="1">
      <alignment horizontal="center" vertical="top" shrinkToFit="1"/>
    </xf>
    <xf numFmtId="0" fontId="9" fillId="2" borderId="1" xfId="0" applyFont="1" applyFill="1" applyBorder="1" applyAlignment="1">
      <alignment horizontal="left" wrapText="1"/>
    </xf>
    <xf numFmtId="44" fontId="9" fillId="2" borderId="1" xfId="1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horizontal="center" vertical="top" shrinkToFit="1"/>
    </xf>
    <xf numFmtId="164" fontId="6" fillId="0" borderId="1" xfId="0" applyNumberFormat="1" applyFont="1" applyFill="1" applyBorder="1" applyAlignment="1">
      <alignment horizontal="center" vertical="top" shrinkToFit="1"/>
    </xf>
    <xf numFmtId="165" fontId="6" fillId="0" borderId="1" xfId="0" applyNumberFormat="1" applyFont="1" applyFill="1" applyBorder="1" applyAlignment="1">
      <alignment horizontal="center" vertical="top" shrinkToFit="1"/>
    </xf>
    <xf numFmtId="44" fontId="6" fillId="3" borderId="1" xfId="1" applyFont="1" applyFill="1" applyBorder="1" applyAlignment="1">
      <alignment horizontal="center" vertical="top" wrapText="1"/>
    </xf>
    <xf numFmtId="1" fontId="10" fillId="0" borderId="1" xfId="0" applyNumberFormat="1" applyFont="1" applyFill="1" applyBorder="1" applyAlignment="1">
      <alignment horizontal="center" vertical="top" shrinkToFit="1"/>
    </xf>
    <xf numFmtId="0" fontId="3" fillId="0" borderId="1" xfId="0" applyFont="1" applyFill="1" applyBorder="1" applyAlignment="1">
      <alignment horizontal="center" vertical="top" wrapText="1"/>
    </xf>
    <xf numFmtId="2" fontId="10" fillId="0" borderId="1" xfId="0" applyNumberFormat="1" applyFont="1" applyFill="1" applyBorder="1" applyAlignment="1">
      <alignment horizontal="center" vertical="top" shrinkToFit="1"/>
    </xf>
    <xf numFmtId="9" fontId="0" fillId="0" borderId="0" xfId="2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1"/>
  <sheetViews>
    <sheetView tabSelected="1" zoomScale="85" zoomScaleNormal="85" workbookViewId="0">
      <selection activeCell="K4" sqref="K4"/>
    </sheetView>
  </sheetViews>
  <sheetFormatPr defaultRowHeight="13.2" x14ac:dyDescent="0.25"/>
  <cols>
    <col min="1" max="1" width="5.33203125" customWidth="1"/>
    <col min="2" max="2" width="18.44140625" customWidth="1"/>
    <col min="3" max="3" width="62.77734375" customWidth="1"/>
    <col min="4" max="4" width="9.77734375" customWidth="1"/>
    <col min="5" max="6" width="12.6640625" customWidth="1"/>
    <col min="7" max="7" width="15.6640625" customWidth="1"/>
    <col min="9" max="9" width="13.44140625" bestFit="1" customWidth="1"/>
    <col min="12" max="12" width="12.33203125" bestFit="1" customWidth="1"/>
    <col min="13" max="13" width="9.33203125" customWidth="1"/>
  </cols>
  <sheetData>
    <row r="1" spans="1:9" ht="29.25" customHeight="1" x14ac:dyDescent="0.25">
      <c r="A1" s="32" t="s">
        <v>104</v>
      </c>
      <c r="B1" s="32"/>
      <c r="C1" s="32" t="s">
        <v>18</v>
      </c>
      <c r="D1" s="32"/>
      <c r="E1" s="32"/>
      <c r="F1" s="32"/>
      <c r="G1" s="32"/>
    </row>
    <row r="2" spans="1:9" ht="39" customHeight="1" x14ac:dyDescent="0.25">
      <c r="A2" s="33" t="s">
        <v>90</v>
      </c>
      <c r="B2" s="33"/>
      <c r="C2" s="33"/>
      <c r="D2" s="33"/>
      <c r="E2" s="33"/>
      <c r="F2" s="33"/>
      <c r="G2" s="33"/>
    </row>
    <row r="3" spans="1:9" ht="20.25" customHeight="1" x14ac:dyDescent="0.25">
      <c r="A3" s="7" t="s">
        <v>21</v>
      </c>
      <c r="B3" s="12" t="s">
        <v>22</v>
      </c>
      <c r="C3" s="12" t="s">
        <v>23</v>
      </c>
      <c r="D3" s="7" t="s">
        <v>24</v>
      </c>
      <c r="E3" s="7" t="s">
        <v>25</v>
      </c>
      <c r="F3" s="7" t="s">
        <v>26</v>
      </c>
      <c r="G3" s="8" t="s">
        <v>27</v>
      </c>
    </row>
    <row r="4" spans="1:9" ht="27.75" customHeight="1" x14ac:dyDescent="0.25">
      <c r="A4" s="14"/>
      <c r="B4" s="10"/>
      <c r="C4" s="10" t="s">
        <v>28</v>
      </c>
      <c r="D4" s="10"/>
      <c r="E4" s="10"/>
      <c r="F4" s="10"/>
      <c r="G4" s="15"/>
    </row>
    <row r="5" spans="1:9" ht="27.75" customHeight="1" x14ac:dyDescent="0.25">
      <c r="A5" s="28" t="s">
        <v>102</v>
      </c>
      <c r="B5" s="17" t="s">
        <v>20</v>
      </c>
      <c r="C5" s="17" t="s">
        <v>103</v>
      </c>
      <c r="D5" s="29" t="s">
        <v>19</v>
      </c>
      <c r="E5" s="30">
        <v>1</v>
      </c>
      <c r="F5" s="13"/>
      <c r="G5" s="13">
        <f>F5*E5</f>
        <v>0</v>
      </c>
      <c r="I5" s="1"/>
    </row>
    <row r="6" spans="1:9" ht="29.25" customHeight="1" x14ac:dyDescent="0.25">
      <c r="A6" s="16" t="s">
        <v>0</v>
      </c>
      <c r="B6" s="17" t="s">
        <v>63</v>
      </c>
      <c r="C6" s="5" t="s">
        <v>64</v>
      </c>
      <c r="D6" s="7" t="s">
        <v>29</v>
      </c>
      <c r="E6" s="25">
        <v>3.8580000000000001</v>
      </c>
      <c r="F6" s="13"/>
      <c r="G6" s="13">
        <f t="shared" ref="G6:G13" si="0">F6*E6</f>
        <v>0</v>
      </c>
      <c r="I6" s="1"/>
    </row>
    <row r="7" spans="1:9" ht="28.5" customHeight="1" x14ac:dyDescent="0.25">
      <c r="A7" s="16" t="s">
        <v>1</v>
      </c>
      <c r="B7" s="17" t="s">
        <v>20</v>
      </c>
      <c r="C7" s="5" t="s">
        <v>62</v>
      </c>
      <c r="D7" s="7" t="s">
        <v>19</v>
      </c>
      <c r="E7" s="25">
        <v>1</v>
      </c>
      <c r="F7" s="13"/>
      <c r="G7" s="13">
        <f t="shared" si="0"/>
        <v>0</v>
      </c>
      <c r="I7" s="1"/>
    </row>
    <row r="8" spans="1:9" ht="24.75" customHeight="1" x14ac:dyDescent="0.25">
      <c r="A8" s="16" t="s">
        <v>2</v>
      </c>
      <c r="B8" s="17" t="s">
        <v>65</v>
      </c>
      <c r="C8" s="5" t="s">
        <v>45</v>
      </c>
      <c r="D8" s="7" t="s">
        <v>16</v>
      </c>
      <c r="E8" s="24">
        <v>25</v>
      </c>
      <c r="F8" s="13"/>
      <c r="G8" s="13">
        <f t="shared" si="0"/>
        <v>0</v>
      </c>
      <c r="I8" s="1"/>
    </row>
    <row r="9" spans="1:9" ht="24.75" customHeight="1" x14ac:dyDescent="0.25">
      <c r="A9" s="16" t="s">
        <v>3</v>
      </c>
      <c r="B9" s="17" t="s">
        <v>66</v>
      </c>
      <c r="C9" s="5" t="s">
        <v>78</v>
      </c>
      <c r="D9" s="7" t="s">
        <v>16</v>
      </c>
      <c r="E9" s="24">
        <v>33</v>
      </c>
      <c r="F9" s="13"/>
      <c r="G9" s="13">
        <f t="shared" si="0"/>
        <v>0</v>
      </c>
      <c r="I9" s="1"/>
    </row>
    <row r="10" spans="1:9" ht="24.75" customHeight="1" x14ac:dyDescent="0.25">
      <c r="A10" s="16" t="s">
        <v>4</v>
      </c>
      <c r="B10" s="17" t="s">
        <v>30</v>
      </c>
      <c r="C10" s="5" t="s">
        <v>79</v>
      </c>
      <c r="D10" s="7" t="s">
        <v>16</v>
      </c>
      <c r="E10" s="24">
        <v>37</v>
      </c>
      <c r="F10" s="13"/>
      <c r="G10" s="13">
        <f t="shared" si="0"/>
        <v>0</v>
      </c>
      <c r="I10" s="1"/>
    </row>
    <row r="11" spans="1:9" ht="24.75" customHeight="1" x14ac:dyDescent="0.25">
      <c r="A11" s="16" t="s">
        <v>5</v>
      </c>
      <c r="B11" s="17" t="s">
        <v>31</v>
      </c>
      <c r="C11" s="5" t="s">
        <v>80</v>
      </c>
      <c r="D11" s="7" t="s">
        <v>16</v>
      </c>
      <c r="E11" s="24">
        <v>19</v>
      </c>
      <c r="F11" s="13"/>
      <c r="G11" s="13">
        <f t="shared" si="0"/>
        <v>0</v>
      </c>
      <c r="I11" s="1"/>
    </row>
    <row r="12" spans="1:9" ht="26.25" customHeight="1" x14ac:dyDescent="0.25">
      <c r="A12" s="16" t="s">
        <v>6</v>
      </c>
      <c r="B12" s="17" t="s">
        <v>32</v>
      </c>
      <c r="C12" s="5" t="s">
        <v>17</v>
      </c>
      <c r="D12" s="7" t="s">
        <v>33</v>
      </c>
      <c r="E12" s="24">
        <v>0.25</v>
      </c>
      <c r="F12" s="13"/>
      <c r="G12" s="13">
        <f t="shared" si="0"/>
        <v>0</v>
      </c>
      <c r="I12" s="1"/>
    </row>
    <row r="13" spans="1:9" ht="22.5" customHeight="1" x14ac:dyDescent="0.25">
      <c r="A13" s="16" t="s">
        <v>7</v>
      </c>
      <c r="B13" s="17" t="s">
        <v>34</v>
      </c>
      <c r="C13" s="6" t="s">
        <v>91</v>
      </c>
      <c r="D13" s="7" t="s">
        <v>35</v>
      </c>
      <c r="E13" s="24">
        <v>25632</v>
      </c>
      <c r="F13" s="13"/>
      <c r="G13" s="13">
        <f t="shared" si="0"/>
        <v>0</v>
      </c>
      <c r="I13" s="1"/>
    </row>
    <row r="14" spans="1:9" s="11" customFormat="1" ht="26.25" customHeight="1" x14ac:dyDescent="0.25">
      <c r="A14" s="10"/>
      <c r="B14" s="10"/>
      <c r="C14" s="10" t="s">
        <v>36</v>
      </c>
      <c r="D14" s="10"/>
      <c r="E14" s="10"/>
      <c r="F14" s="18"/>
      <c r="G14" s="18"/>
      <c r="I14" s="1"/>
    </row>
    <row r="15" spans="1:9" ht="39" customHeight="1" x14ac:dyDescent="0.25">
      <c r="A15" s="6" t="s">
        <v>8</v>
      </c>
      <c r="B15" s="5" t="s">
        <v>69</v>
      </c>
      <c r="C15" s="5" t="s">
        <v>71</v>
      </c>
      <c r="D15" s="7" t="s">
        <v>37</v>
      </c>
      <c r="E15" s="24">
        <v>2674.54</v>
      </c>
      <c r="F15" s="27"/>
      <c r="G15" s="9">
        <f>F15*E15</f>
        <v>0</v>
      </c>
      <c r="I15" s="1"/>
    </row>
    <row r="16" spans="1:9" ht="30" customHeight="1" x14ac:dyDescent="0.25">
      <c r="A16" s="6" t="s">
        <v>9</v>
      </c>
      <c r="B16" s="5" t="s">
        <v>82</v>
      </c>
      <c r="C16" s="5" t="s">
        <v>70</v>
      </c>
      <c r="D16" s="7" t="s">
        <v>37</v>
      </c>
      <c r="E16" s="24">
        <v>2255.3000000000002</v>
      </c>
      <c r="F16" s="13"/>
      <c r="G16" s="9">
        <f>F16*E16</f>
        <v>0</v>
      </c>
      <c r="I16" s="1"/>
    </row>
    <row r="17" spans="1:14" ht="27" customHeight="1" x14ac:dyDescent="0.25">
      <c r="A17" s="6" t="s">
        <v>10</v>
      </c>
      <c r="B17" s="5" t="s">
        <v>83</v>
      </c>
      <c r="C17" s="5" t="s">
        <v>84</v>
      </c>
      <c r="D17" s="7" t="s">
        <v>37</v>
      </c>
      <c r="E17" s="24">
        <v>2255.3000000000002</v>
      </c>
      <c r="F17" s="13"/>
      <c r="G17" s="9">
        <f>F17*E17</f>
        <v>0</v>
      </c>
      <c r="I17" s="1"/>
    </row>
    <row r="18" spans="1:14" ht="27" customHeight="1" x14ac:dyDescent="0.25">
      <c r="A18" s="6" t="s">
        <v>11</v>
      </c>
      <c r="B18" s="5" t="s">
        <v>67</v>
      </c>
      <c r="C18" s="5" t="s">
        <v>60</v>
      </c>
      <c r="D18" s="7" t="s">
        <v>40</v>
      </c>
      <c r="E18" s="26">
        <v>50</v>
      </c>
      <c r="F18" s="13"/>
      <c r="G18" s="9">
        <f>F18*E18</f>
        <v>0</v>
      </c>
      <c r="I18" s="1"/>
    </row>
    <row r="19" spans="1:14" ht="25.5" customHeight="1" x14ac:dyDescent="0.25">
      <c r="A19" s="4"/>
      <c r="B19" s="10"/>
      <c r="C19" s="10" t="s">
        <v>72</v>
      </c>
      <c r="D19" s="10"/>
      <c r="E19" s="18"/>
      <c r="F19" s="18"/>
      <c r="G19" s="15"/>
      <c r="I19" s="1"/>
    </row>
    <row r="20" spans="1:14" ht="58.5" customHeight="1" x14ac:dyDescent="0.25">
      <c r="A20" s="16" t="s">
        <v>12</v>
      </c>
      <c r="B20" s="5" t="s">
        <v>38</v>
      </c>
      <c r="C20" s="5" t="s">
        <v>101</v>
      </c>
      <c r="D20" s="7" t="s">
        <v>37</v>
      </c>
      <c r="E20" s="24">
        <v>31.5</v>
      </c>
      <c r="F20" s="13"/>
      <c r="G20" s="13">
        <f t="shared" ref="G20:G34" si="1">F20*E20</f>
        <v>0</v>
      </c>
      <c r="I20" s="1"/>
    </row>
    <row r="21" spans="1:14" ht="146.25" customHeight="1" x14ac:dyDescent="0.25">
      <c r="A21" s="16" t="s">
        <v>13</v>
      </c>
      <c r="B21" s="5" t="s">
        <v>77</v>
      </c>
      <c r="C21" s="5" t="s">
        <v>96</v>
      </c>
      <c r="D21" s="7" t="s">
        <v>40</v>
      </c>
      <c r="E21" s="24">
        <v>69</v>
      </c>
      <c r="F21" s="13"/>
      <c r="G21" s="13">
        <f t="shared" si="1"/>
        <v>0</v>
      </c>
      <c r="I21" s="1"/>
    </row>
    <row r="22" spans="1:14" ht="99.75" customHeight="1" x14ac:dyDescent="0.25">
      <c r="A22" s="16" t="s">
        <v>14</v>
      </c>
      <c r="B22" s="5" t="s">
        <v>39</v>
      </c>
      <c r="C22" s="5" t="s">
        <v>100</v>
      </c>
      <c r="D22" s="7" t="s">
        <v>40</v>
      </c>
      <c r="E22" s="24">
        <v>28.5</v>
      </c>
      <c r="F22" s="13"/>
      <c r="G22" s="13">
        <f t="shared" si="1"/>
        <v>0</v>
      </c>
      <c r="I22" s="1"/>
    </row>
    <row r="23" spans="1:14" ht="79.5" customHeight="1" x14ac:dyDescent="0.25">
      <c r="A23" s="16" t="s">
        <v>15</v>
      </c>
      <c r="B23" s="5" t="s">
        <v>76</v>
      </c>
      <c r="C23" s="5" t="s">
        <v>95</v>
      </c>
      <c r="D23" s="7" t="s">
        <v>40</v>
      </c>
      <c r="E23" s="24">
        <v>8.5</v>
      </c>
      <c r="F23" s="13"/>
      <c r="G23" s="13">
        <f>F23*E23</f>
        <v>0</v>
      </c>
      <c r="I23" s="1"/>
    </row>
    <row r="24" spans="1:14" ht="27" customHeight="1" x14ac:dyDescent="0.25">
      <c r="A24" s="4"/>
      <c r="B24" s="10"/>
      <c r="C24" s="10" t="s">
        <v>41</v>
      </c>
      <c r="D24" s="10"/>
      <c r="E24" s="18"/>
      <c r="F24" s="18"/>
      <c r="G24" s="15"/>
      <c r="I24" s="1"/>
    </row>
    <row r="25" spans="1:14" ht="27.75" customHeight="1" x14ac:dyDescent="0.25">
      <c r="A25" s="16" t="s">
        <v>51</v>
      </c>
      <c r="B25" s="5" t="s">
        <v>42</v>
      </c>
      <c r="C25" s="5" t="s">
        <v>68</v>
      </c>
      <c r="D25" s="7" t="s">
        <v>35</v>
      </c>
      <c r="E25" s="19">
        <v>16905</v>
      </c>
      <c r="F25" s="13"/>
      <c r="G25" s="13">
        <f t="shared" si="1"/>
        <v>0</v>
      </c>
      <c r="I25" s="1"/>
    </row>
    <row r="26" spans="1:14" ht="42" customHeight="1" x14ac:dyDescent="0.25">
      <c r="A26" s="16" t="s">
        <v>52</v>
      </c>
      <c r="B26" s="5" t="s">
        <v>48</v>
      </c>
      <c r="C26" s="5" t="s">
        <v>97</v>
      </c>
      <c r="D26" s="7" t="s">
        <v>35</v>
      </c>
      <c r="E26" s="19">
        <v>17949</v>
      </c>
      <c r="F26" s="13"/>
      <c r="G26" s="13">
        <f t="shared" si="1"/>
        <v>0</v>
      </c>
      <c r="I26" s="1"/>
    </row>
    <row r="27" spans="1:14" ht="42.75" customHeight="1" x14ac:dyDescent="0.25">
      <c r="A27" s="16" t="s">
        <v>92</v>
      </c>
      <c r="B27" s="5" t="s">
        <v>49</v>
      </c>
      <c r="C27" s="5" t="s">
        <v>94</v>
      </c>
      <c r="D27" s="7" t="s">
        <v>35</v>
      </c>
      <c r="E27" s="19">
        <f>16905+1044</f>
        <v>17949</v>
      </c>
      <c r="F27" s="13"/>
      <c r="G27" s="13">
        <f t="shared" si="1"/>
        <v>0</v>
      </c>
      <c r="I27" s="1"/>
    </row>
    <row r="28" spans="1:14" ht="26.25" customHeight="1" x14ac:dyDescent="0.25">
      <c r="A28" s="4"/>
      <c r="B28" s="10"/>
      <c r="C28" s="10" t="s">
        <v>43</v>
      </c>
      <c r="D28" s="10"/>
      <c r="E28" s="18"/>
      <c r="F28" s="18"/>
      <c r="G28" s="15"/>
      <c r="I28" s="1"/>
    </row>
    <row r="29" spans="1:14" ht="27" customHeight="1" x14ac:dyDescent="0.25">
      <c r="A29" s="5" t="s">
        <v>53</v>
      </c>
      <c r="B29" s="5" t="s">
        <v>46</v>
      </c>
      <c r="C29" s="5" t="s">
        <v>50</v>
      </c>
      <c r="D29" s="7" t="s">
        <v>35</v>
      </c>
      <c r="E29" s="19">
        <v>16077.5</v>
      </c>
      <c r="F29" s="13"/>
      <c r="G29" s="13">
        <f t="shared" si="1"/>
        <v>0</v>
      </c>
      <c r="I29" s="1"/>
    </row>
    <row r="30" spans="1:14" ht="33" customHeight="1" x14ac:dyDescent="0.25">
      <c r="A30" s="5" t="s">
        <v>54</v>
      </c>
      <c r="B30" s="5" t="s">
        <v>47</v>
      </c>
      <c r="C30" s="5" t="s">
        <v>81</v>
      </c>
      <c r="D30" s="7" t="s">
        <v>35</v>
      </c>
      <c r="E30" s="19">
        <v>16077.5</v>
      </c>
      <c r="F30" s="13"/>
      <c r="G30" s="13">
        <f t="shared" si="1"/>
        <v>0</v>
      </c>
      <c r="I30" s="1"/>
      <c r="N30" s="1"/>
    </row>
    <row r="31" spans="1:14" ht="27.75" customHeight="1" x14ac:dyDescent="0.25">
      <c r="A31" s="5" t="s">
        <v>55</v>
      </c>
      <c r="B31" s="5" t="s">
        <v>85</v>
      </c>
      <c r="C31" s="5" t="s">
        <v>98</v>
      </c>
      <c r="D31" s="7" t="s">
        <v>35</v>
      </c>
      <c r="E31" s="19">
        <v>6293</v>
      </c>
      <c r="F31" s="13"/>
      <c r="G31" s="13">
        <f t="shared" si="1"/>
        <v>0</v>
      </c>
      <c r="I31" s="1"/>
    </row>
    <row r="32" spans="1:14" ht="21.75" customHeight="1" x14ac:dyDescent="0.25">
      <c r="A32" s="5" t="s">
        <v>56</v>
      </c>
      <c r="B32" s="5" t="s">
        <v>86</v>
      </c>
      <c r="C32" s="5" t="s">
        <v>61</v>
      </c>
      <c r="D32" s="7" t="s">
        <v>35</v>
      </c>
      <c r="E32" s="19">
        <v>16077.5</v>
      </c>
      <c r="F32" s="13"/>
      <c r="G32" s="13">
        <f t="shared" si="1"/>
        <v>0</v>
      </c>
      <c r="I32" s="1"/>
      <c r="L32" s="1"/>
    </row>
    <row r="33" spans="1:15" ht="46.8" customHeight="1" x14ac:dyDescent="0.25">
      <c r="A33" s="5" t="s">
        <v>57</v>
      </c>
      <c r="B33" s="5" t="s">
        <v>20</v>
      </c>
      <c r="C33" s="5" t="s">
        <v>99</v>
      </c>
      <c r="D33" s="7" t="s">
        <v>19</v>
      </c>
      <c r="E33" s="19">
        <v>1</v>
      </c>
      <c r="F33" s="13"/>
      <c r="G33" s="13">
        <f t="shared" si="1"/>
        <v>0</v>
      </c>
      <c r="I33" s="1"/>
    </row>
    <row r="34" spans="1:15" ht="41.25" customHeight="1" x14ac:dyDescent="0.25">
      <c r="A34" s="5" t="s">
        <v>58</v>
      </c>
      <c r="B34" s="5" t="s">
        <v>87</v>
      </c>
      <c r="C34" s="5" t="s">
        <v>93</v>
      </c>
      <c r="D34" s="7" t="s">
        <v>35</v>
      </c>
      <c r="E34" s="19">
        <v>1361</v>
      </c>
      <c r="F34" s="13"/>
      <c r="G34" s="13">
        <f t="shared" si="1"/>
        <v>0</v>
      </c>
      <c r="I34" s="1"/>
    </row>
    <row r="35" spans="1:15" ht="30.75" customHeight="1" x14ac:dyDescent="0.25">
      <c r="A35" s="4"/>
      <c r="B35" s="10"/>
      <c r="C35" s="10" t="s">
        <v>44</v>
      </c>
      <c r="D35" s="10"/>
      <c r="E35" s="18"/>
      <c r="F35" s="18"/>
      <c r="G35" s="15"/>
      <c r="I35" s="1"/>
    </row>
    <row r="36" spans="1:15" ht="30.75" customHeight="1" x14ac:dyDescent="0.25">
      <c r="A36" s="16" t="s">
        <v>59</v>
      </c>
      <c r="B36" s="5" t="s">
        <v>88</v>
      </c>
      <c r="C36" s="5" t="s">
        <v>89</v>
      </c>
      <c r="D36" s="7" t="s">
        <v>35</v>
      </c>
      <c r="E36" s="19">
        <v>90</v>
      </c>
      <c r="F36" s="13"/>
      <c r="G36" s="13">
        <f>F36*E36</f>
        <v>0</v>
      </c>
      <c r="I36" s="1"/>
    </row>
    <row r="37" spans="1:15" ht="30" customHeight="1" x14ac:dyDescent="0.3">
      <c r="A37" s="20"/>
      <c r="B37" s="20"/>
      <c r="C37" s="2" t="s">
        <v>73</v>
      </c>
      <c r="D37" s="20"/>
      <c r="E37" s="20"/>
      <c r="F37" s="13"/>
      <c r="G37" s="13">
        <f>SUM(G5:G36)</f>
        <v>0</v>
      </c>
      <c r="O37" s="31"/>
    </row>
    <row r="38" spans="1:15" ht="30" customHeight="1" x14ac:dyDescent="0.3">
      <c r="A38" s="21"/>
      <c r="B38" s="20"/>
      <c r="C38" s="2" t="s">
        <v>74</v>
      </c>
      <c r="D38" s="20"/>
      <c r="E38" s="20"/>
      <c r="F38" s="13"/>
      <c r="G38" s="13">
        <f>G37*0.23</f>
        <v>0</v>
      </c>
    </row>
    <row r="39" spans="1:15" ht="33" customHeight="1" x14ac:dyDescent="0.3">
      <c r="A39" s="20"/>
      <c r="B39" s="22"/>
      <c r="C39" s="3" t="s">
        <v>75</v>
      </c>
      <c r="D39" s="22"/>
      <c r="E39" s="22"/>
      <c r="F39" s="23"/>
      <c r="G39" s="23">
        <f>G38+G37</f>
        <v>0</v>
      </c>
    </row>
    <row r="40" spans="1:15" ht="21" customHeight="1" x14ac:dyDescent="0.25"/>
    <row r="41" spans="1:15" x14ac:dyDescent="0.25">
      <c r="I41" s="1"/>
    </row>
  </sheetData>
  <mergeCells count="2">
    <mergeCell ref="A1:G1"/>
    <mergeCell ref="A2:G2"/>
  </mergeCells>
  <pageMargins left="0.7" right="0.7" top="0.75" bottom="0.75" header="0.3" footer="0.3"/>
  <pageSetup paperSize="9" scale="4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0010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rymanow_krolik 2 droga lesna.rds</dc:title>
  <dc:creator>Piotr</dc:creator>
  <cp:lastModifiedBy>bartlomiej.szkamruk</cp:lastModifiedBy>
  <cp:lastPrinted>2021-12-04T17:28:44Z</cp:lastPrinted>
  <dcterms:created xsi:type="dcterms:W3CDTF">2019-05-21T20:56:46Z</dcterms:created>
  <dcterms:modified xsi:type="dcterms:W3CDTF">2022-01-04T21:33:30Z</dcterms:modified>
</cp:coreProperties>
</file>