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76" tabRatio="700" activeTab="4"/>
  </bookViews>
  <sheets>
    <sheet name="Informacje ogólne" sheetId="1" r:id="rId1"/>
    <sheet name="budynki" sheetId="2" r:id="rId2"/>
    <sheet name="elektronika" sheetId="3" r:id="rId3"/>
    <sheet name="śr. trwałe" sheetId="4" r:id="rId4"/>
    <sheet name="pojazdy" sheetId="5" r:id="rId5"/>
    <sheet name="lokalizacje" sheetId="6" r:id="rId6"/>
    <sheet name="OSP" sheetId="7" r:id="rId7"/>
    <sheet name="Szkodowość" sheetId="8" r:id="rId8"/>
  </sheets>
  <definedNames>
    <definedName name="_xlnm.Print_Area" localSheetId="1">'budynki'!$A$1:$AD$203</definedName>
    <definedName name="_xlnm.Print_Area" localSheetId="2">'elektronika'!$A$1:$D$524</definedName>
    <definedName name="_xlnm.Print_Area" localSheetId="5">'lokalizacje'!$A$1:$C$15</definedName>
    <definedName name="_xlnm.Print_Area" localSheetId="4">'pojazdy'!$A$1:$V$32</definedName>
    <definedName name="_xlnm.Print_Area" localSheetId="3">'śr. trwałe'!$A$1:$F$17</definedName>
  </definedNames>
  <calcPr fullCalcOnLoad="1"/>
</workbook>
</file>

<file path=xl/comments5.xml><?xml version="1.0" encoding="utf-8"?>
<comments xmlns="http://schemas.openxmlformats.org/spreadsheetml/2006/main">
  <authors>
    <author>Renata Kozakowska</author>
  </authors>
  <commentList>
    <comment ref="E28" authorId="0">
      <text>
        <r>
          <rPr>
            <b/>
            <sz val="9"/>
            <rFont val="Tahoma"/>
            <family val="2"/>
          </rPr>
          <t>Renata Kozakowska:</t>
        </r>
        <r>
          <rPr>
            <sz val="9"/>
            <rFont val="Tahoma"/>
            <family val="2"/>
          </rPr>
          <t xml:space="preserve">
zmiana nr rej. było DLWS998</t>
        </r>
      </text>
    </comment>
  </commentList>
</comments>
</file>

<file path=xl/sharedStrings.xml><?xml version="1.0" encoding="utf-8"?>
<sst xmlns="http://schemas.openxmlformats.org/spreadsheetml/2006/main" count="3375" uniqueCount="1312">
  <si>
    <t>konstrukcja i pokrycie  dobry</t>
  </si>
  <si>
    <t>1 + poddasze użyt.</t>
  </si>
  <si>
    <t xml:space="preserve">Budynki po ZB GKiM </t>
  </si>
  <si>
    <t>BUDYNKI KOMUNALNE</t>
  </si>
  <si>
    <t>Bielanka 35</t>
  </si>
  <si>
    <t>mieszkalny</t>
  </si>
  <si>
    <t>Bielanka 36</t>
  </si>
  <si>
    <t>Brunów 12</t>
  </si>
  <si>
    <t>użytkowo-mieszkalny</t>
  </si>
  <si>
    <t>Chmielno 63B</t>
  </si>
  <si>
    <t>Gorczyca 20</t>
  </si>
  <si>
    <t>Jana Pawła II 33</t>
  </si>
  <si>
    <t>Jaśkiewicza 6</t>
  </si>
  <si>
    <t>Jaśkiewicza 24</t>
  </si>
  <si>
    <t>użytkowo mieszkalny</t>
  </si>
  <si>
    <t>Jaśkiewicza 46</t>
  </si>
  <si>
    <t>Kościelna 31</t>
  </si>
  <si>
    <t>Kotliska 42</t>
  </si>
  <si>
    <t>Kotliska 44</t>
  </si>
  <si>
    <t>Kotliska 109</t>
  </si>
  <si>
    <t>Mojesz 24</t>
  </si>
  <si>
    <t>użytkowo- mieszkalny, z gospodarczym</t>
  </si>
  <si>
    <t>Niwnice 146A</t>
  </si>
  <si>
    <t>użytkowo- mieszkalny</t>
  </si>
  <si>
    <t>Niwnice 105</t>
  </si>
  <si>
    <t>Radłówka 39</t>
  </si>
  <si>
    <t>użytkowo - mieszkalny</t>
  </si>
  <si>
    <t>Radomiłowice 9</t>
  </si>
  <si>
    <t>Rakowice Wielkie 49C</t>
  </si>
  <si>
    <t>Sikorskiego 10</t>
  </si>
  <si>
    <t>Szkolna 4</t>
  </si>
  <si>
    <t>Włodzice Małe 6</t>
  </si>
  <si>
    <t>Górczyca 20</t>
  </si>
  <si>
    <t>Jana Pawła II 33 Lwówek Śląski</t>
  </si>
  <si>
    <t>Jaśkiewicza 6 Lwówek Śląski</t>
  </si>
  <si>
    <t>gaśnica sz1</t>
  </si>
  <si>
    <t>Jaśkiewicza 24  Lwówek Śląski</t>
  </si>
  <si>
    <t>Jaśkiewicza 46  Lwówek Śląski</t>
  </si>
  <si>
    <t>Kościelna 31 Lwówek Śląski</t>
  </si>
  <si>
    <t>hydrant szt 1 gaśnica szt 1</t>
  </si>
  <si>
    <t>Sikorskiego 10  Lwówek Śląski</t>
  </si>
  <si>
    <t>Szkolna 4 Lwówek Śląski</t>
  </si>
  <si>
    <t>żelbetowe</t>
  </si>
  <si>
    <t>beton /papa</t>
  </si>
  <si>
    <t>cegła pustaki Alfa</t>
  </si>
  <si>
    <t>beton/papa</t>
  </si>
  <si>
    <t>kamie cegła</t>
  </si>
  <si>
    <t>drewniane</t>
  </si>
  <si>
    <t>drewno /dachówka</t>
  </si>
  <si>
    <t xml:space="preserve">kamień </t>
  </si>
  <si>
    <t>kamień cegła</t>
  </si>
  <si>
    <t>żelbet gęstożebrowe</t>
  </si>
  <si>
    <t>kamienne/drewniane</t>
  </si>
  <si>
    <t>drewniane/kamienne</t>
  </si>
  <si>
    <t>drewniane/masywne</t>
  </si>
  <si>
    <t>drewno/dachówka</t>
  </si>
  <si>
    <t>drewno /blacha</t>
  </si>
  <si>
    <t>masywne/drewniane</t>
  </si>
  <si>
    <t>cegła kamień</t>
  </si>
  <si>
    <t>mieszane</t>
  </si>
  <si>
    <t>pustak cegła</t>
  </si>
  <si>
    <t xml:space="preserve">kamieńcegła </t>
  </si>
  <si>
    <t>masywne/ drewniane</t>
  </si>
  <si>
    <t>drewno/papa</t>
  </si>
  <si>
    <t xml:space="preserve">kamień cegła </t>
  </si>
  <si>
    <t>LOKALE KOMUNALNE W BUDYNKACH WSPÓLNOT (BEZ ZARZĄDU)</t>
  </si>
  <si>
    <t>lokal komunalny</t>
  </si>
  <si>
    <t>Sienkiewicza 12</t>
  </si>
  <si>
    <t>Budynki i budowle po byłym OSiR</t>
  </si>
  <si>
    <t>Pawilon Sportowy</t>
  </si>
  <si>
    <t>hotel</t>
  </si>
  <si>
    <t>Parking betonowy</t>
  </si>
  <si>
    <t>parking</t>
  </si>
  <si>
    <t>Lwówek Śląski ul. Kościuszki 3</t>
  </si>
  <si>
    <t>Lwówek Śląski ul. Betleja</t>
  </si>
  <si>
    <t>RAZEM budynki UMiG</t>
  </si>
  <si>
    <t>Świetlica we Włodzicach Małych</t>
  </si>
  <si>
    <t>koniec lat 60-ych</t>
  </si>
  <si>
    <t>Jana Pawła II 34 A-F</t>
  </si>
  <si>
    <t>ul. Jana Pawła II 34 A-F Lwówek Śląski</t>
  </si>
  <si>
    <t>Plac zabaw w Płóczkach Dolnych</t>
  </si>
  <si>
    <t>Garaże</t>
  </si>
  <si>
    <t>Półczki Dolne</t>
  </si>
  <si>
    <t>Stadion Miejski</t>
  </si>
  <si>
    <t>ul. Kościuszki 3</t>
  </si>
  <si>
    <t>warsztat samochodowy + dobudówka</t>
  </si>
  <si>
    <t>Aleja Wojska Polskiego 27</t>
  </si>
  <si>
    <t>Aleja Wojska Polskiego 27A</t>
  </si>
  <si>
    <t>po 1945</t>
  </si>
  <si>
    <t>pomieszczenie drogówki</t>
  </si>
  <si>
    <t>pomieszczenie socjalne warsztaty, WC</t>
  </si>
  <si>
    <t>budynek socjalno biurowy</t>
  </si>
  <si>
    <t>bloczki z betonu komórkowego</t>
  </si>
  <si>
    <t>płyty żelbetowe</t>
  </si>
  <si>
    <t xml:space="preserve">dachówka ceramiczna powierzchnia </t>
  </si>
  <si>
    <t>2 (parter + poddasze użytkowe)</t>
  </si>
  <si>
    <t>instalacja elektryczna</t>
  </si>
  <si>
    <t>sieć wodno-kanalizacyjna oraz centralnego ogrzewania</t>
  </si>
  <si>
    <t>cegła pełna,kamień</t>
  </si>
  <si>
    <t>TAK - zagruzowana</t>
  </si>
  <si>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</si>
  <si>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</si>
  <si>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</si>
  <si>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</si>
  <si>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</si>
  <si>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</si>
  <si>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</si>
  <si>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</si>
  <si>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</si>
  <si>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>Nazwa jednostki</t>
  </si>
  <si>
    <t xml:space="preserve">nazwa  </t>
  </si>
  <si>
    <t>rok produkcji</t>
  </si>
  <si>
    <t>wartość (początkowa) - księgowa brutto</t>
  </si>
  <si>
    <t>nazwa środka trwałego</t>
  </si>
  <si>
    <t>Tabela nr 4</t>
  </si>
  <si>
    <t>Lp.</t>
  </si>
  <si>
    <t>Lokalizacja (adres)</t>
  </si>
  <si>
    <t>Zabezpieczenia (znane zabezpieczenia p-poż i przeciw kradzieżowe)</t>
  </si>
  <si>
    <t xml:space="preserve">nazwa budynku/ budowli </t>
  </si>
  <si>
    <t>WYKAZ WSZYSTKICH LOKALIZACJI, W KTÓRYCH PROWADZONA JEST DZIAŁALNOŚĆ ORAZ LOKALIZACJI, GDZIE ZNAJDUJE SIĘ MIENIE NALEŻĄCE DO PAŃSTWA JEDNOSTKI (nie wykazane w tabeli dotyczacej budynków i budowli)</t>
  </si>
  <si>
    <t xml:space="preserve">przeznaczenie budynku/ budowli </t>
  </si>
  <si>
    <t>czy budynek jest podpiwniczony?</t>
  </si>
  <si>
    <t>czy jest wyposażony w windę? (TAK/NIE)</t>
  </si>
  <si>
    <t>czy budynek jest użytkowany? (TAK/NIE)</t>
  </si>
  <si>
    <t>NIP</t>
  </si>
  <si>
    <t>REGON</t>
  </si>
  <si>
    <t>czy jest to budynkek zabytkowy, podlegający nadzorowi konserwatora zabytków?</t>
  </si>
  <si>
    <t>konstukcja i pokrycie dachu</t>
  </si>
  <si>
    <t>stolarka okienna i drzwiowa</t>
  </si>
  <si>
    <t>instalacja gazowa</t>
  </si>
  <si>
    <t>instalacja wentylacyjna i kominowa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</si>
  <si>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</si>
  <si>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</si>
  <si>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czy budynek jest przeznaczony do rozbiórki? (TAK/NIE)</t>
  </si>
  <si>
    <t>L.p.</t>
  </si>
  <si>
    <t>PKD</t>
  </si>
  <si>
    <t>Liczba pracowników</t>
  </si>
  <si>
    <t>Liczba uczniów/ wychowanków/ pensjonariuszy</t>
  </si>
  <si>
    <t>Urząd Gminy i Miasta Lwówek Śląski</t>
  </si>
  <si>
    <t>Miejsko - Gminny Ośrodek Pomocy Społecznej</t>
  </si>
  <si>
    <t>Szkoła Podstawowa nr 2</t>
  </si>
  <si>
    <t>Szkoła Podstawowa nr 3</t>
  </si>
  <si>
    <t>Szkoła Podstawowa w Płóczkach Górnych</t>
  </si>
  <si>
    <t>Lwówecki Ośrodek Kultury</t>
  </si>
  <si>
    <t>003271573</t>
  </si>
  <si>
    <t>8520 Z</t>
  </si>
  <si>
    <t>230922514</t>
  </si>
  <si>
    <t>BRAK</t>
  </si>
  <si>
    <t>1. Urząd Gminy i Miasta Lwówek Śląski</t>
  </si>
  <si>
    <t>2. Miejsko - Gminny Ośrodek Pomocy Społecznej</t>
  </si>
  <si>
    <t>3. Szkoła Podstawowa nr 2</t>
  </si>
  <si>
    <t>4. Szkoła Podstawowa nr 3</t>
  </si>
  <si>
    <t xml:space="preserve">Opis stanu technicznego budynku wg poniższych elementów budynku </t>
  </si>
  <si>
    <t>INFORMACJA O MAJĄTKU TRWAŁYM</t>
  </si>
  <si>
    <t>Jednostka</t>
  </si>
  <si>
    <t>Urządzenia i wyposażenie</t>
  </si>
  <si>
    <t>W tym zbiory bibioteczne</t>
  </si>
  <si>
    <t>Zestaw komputerowy</t>
  </si>
  <si>
    <t>budynek szkoły</t>
  </si>
  <si>
    <t>cele edukacyjno oświatowe</t>
  </si>
  <si>
    <t>tak</t>
  </si>
  <si>
    <t>nie</t>
  </si>
  <si>
    <t>1963/1965</t>
  </si>
  <si>
    <t>garaż</t>
  </si>
  <si>
    <t>brak</t>
  </si>
  <si>
    <t>59-600 Lwówek Śląski, ul. Jana Pawła II 35</t>
  </si>
  <si>
    <t>pokrycie papowe</t>
  </si>
  <si>
    <t>suporeks</t>
  </si>
  <si>
    <t>dostateczny</t>
  </si>
  <si>
    <t>dobry</t>
  </si>
  <si>
    <t>dobra</t>
  </si>
  <si>
    <t>TAK</t>
  </si>
  <si>
    <t>NIE</t>
  </si>
  <si>
    <t>bardzo dobra</t>
  </si>
  <si>
    <t>nie dotyczy</t>
  </si>
  <si>
    <t>przedszkole</t>
  </si>
  <si>
    <t>oświata - wychowanie</t>
  </si>
  <si>
    <t>Aleja Wojska Polskiego 21</t>
  </si>
  <si>
    <t>dostateczna</t>
  </si>
  <si>
    <t xml:space="preserve">nadziemna-2; podziemna-1; </t>
  </si>
  <si>
    <t>całkowite podpiwniczenie</t>
  </si>
  <si>
    <t>Szkoła Podstawowa nr 3, Filia w Zbylutowie</t>
  </si>
  <si>
    <t>-</t>
  </si>
  <si>
    <t>Rodzaj prowadzonej działalności (opisowo)</t>
  </si>
  <si>
    <t>Szkoła Podstawowa nr 3 - Filia w Zbylutowie</t>
  </si>
  <si>
    <t>Tabela nr 2. Wykaz budynków i budowli w Gminie i Mieście Lwówek Śląski</t>
  </si>
  <si>
    <t>Tabela nr 1 - Informacje ogólne do oceny ryzyka w Gminie i Mieście Lwówek Śląski</t>
  </si>
  <si>
    <t>Tabela nr 3. Wykaz sprzętu elektronicznego</t>
  </si>
  <si>
    <t>szkolnictwo podstawowe</t>
  </si>
  <si>
    <t>000708578</t>
  </si>
  <si>
    <t>8520Z</t>
  </si>
  <si>
    <t>edukacja</t>
  </si>
  <si>
    <t>59-600 Lwówek Śląski ul. Aleja Wojska Polskiego 1a</t>
  </si>
  <si>
    <t>cegła</t>
  </si>
  <si>
    <t>beton</t>
  </si>
  <si>
    <t>płyty betonowe</t>
  </si>
  <si>
    <t>papa</t>
  </si>
  <si>
    <t>Budynek szkoły C</t>
  </si>
  <si>
    <t>brak danych</t>
  </si>
  <si>
    <t>Hala sportowa</t>
  </si>
  <si>
    <t>edukacja sportowa</t>
  </si>
  <si>
    <t>beton, gazobeton</t>
  </si>
  <si>
    <t>1 km od rzeki Bóbr</t>
  </si>
  <si>
    <t xml:space="preserve">powierzchnia użytkowa (w m²) </t>
  </si>
  <si>
    <t>000711110</t>
  </si>
  <si>
    <t>SZKOŁA SP 3</t>
  </si>
  <si>
    <t>SZKOLNICTWO</t>
  </si>
  <si>
    <t>KOTŁOWNIA</t>
  </si>
  <si>
    <t>BOISKO WIELOFUNKCYJNE</t>
  </si>
  <si>
    <t>MIASTECZKO RUCHU DROGOWEGO</t>
  </si>
  <si>
    <t>SZKOŁA SP ZBYLUTÓW</t>
  </si>
  <si>
    <t>BUDYNEK GOSPODARCZY</t>
  </si>
  <si>
    <t>KOMÓRKA</t>
  </si>
  <si>
    <t>59-600 LWÓWEK ŚLĄSKI, UL. PAŁACOWA 11</t>
  </si>
  <si>
    <t>59-600 LWÓWEK ŚLĄSKI,    ZBYLUTÓW 133</t>
  </si>
  <si>
    <t>cegła na zaprawie cem-wap.</t>
  </si>
  <si>
    <t>drewniane, ceglany nad piwnicą</t>
  </si>
  <si>
    <t>konstrukcja drewniana, kryta dachówką karpiówką</t>
  </si>
  <si>
    <t>CEGŁA, KAMIEŃ</t>
  </si>
  <si>
    <t>BETONOWY</t>
  </si>
  <si>
    <t>DREWNO, DACHÓWKA</t>
  </si>
  <si>
    <t>bardzo dobry</t>
  </si>
  <si>
    <t>DREWNIANY</t>
  </si>
  <si>
    <t>nie występuje</t>
  </si>
  <si>
    <t>PAPA</t>
  </si>
  <si>
    <t>budynek szkoły ubezpieczany przez SP 3</t>
  </si>
  <si>
    <t>szkoła</t>
  </si>
  <si>
    <t>Kotłownia olejowa</t>
  </si>
  <si>
    <t>Niwnice 149</t>
  </si>
  <si>
    <t>gaśnice</t>
  </si>
  <si>
    <t>Szkoła Podstawowa w Płóczkach Górnych, Płóczki Górne 58, 59-600 Lwówek Śląski</t>
  </si>
  <si>
    <t>NIE DOTYCZY</t>
  </si>
  <si>
    <t>Laptop</t>
  </si>
  <si>
    <t xml:space="preserve">Czy w konstrukcji budynków występuje płyta warstwowa? </t>
  </si>
  <si>
    <t>Czy od 1997 r. wystąpiło w jednostce ryzyko powodzi?</t>
  </si>
  <si>
    <t>plac zabaw</t>
  </si>
  <si>
    <t>mienie będące w posiadaniu (użytkowane) na podstawie umów najmu, dzierżawy, użytkowania, leasingu lub umów pokrewnych</t>
  </si>
  <si>
    <t>Publiczne Przedszkole nr 1</t>
  </si>
  <si>
    <t>Publiczne Przedszkole nr 2</t>
  </si>
  <si>
    <t>ul. Partyzantów 10</t>
  </si>
  <si>
    <t>DZ-3</t>
  </si>
  <si>
    <t>Dach- płyty korytkowe pokrycie - papa asfaltowa</t>
  </si>
  <si>
    <t>częściowo</t>
  </si>
  <si>
    <t>Lwówecki Ośrodek Kultury, ul. Przyjaciół Żołnierza 5, 59-600 Lwówek Śląski</t>
  </si>
  <si>
    <t>9004Z</t>
  </si>
  <si>
    <t>użytku publicznego</t>
  </si>
  <si>
    <t>cegła-kamień</t>
  </si>
  <si>
    <t>dachówka ceramiczna</t>
  </si>
  <si>
    <t>b.dobra</t>
  </si>
  <si>
    <t>RAZEM SPRZĘT STACJONARNY</t>
  </si>
  <si>
    <t>RAZEM MONITORING</t>
  </si>
  <si>
    <t>GMINA I MIASTO LWÓWEK ŚLĄSKI REGON 230821670 NIP 616-10-03-030</t>
  </si>
  <si>
    <t>000530643</t>
  </si>
  <si>
    <t>Urząd Gminy i Miasta Lwówek Śląski, Aleja Wojska Polskiego 25A, 59 – 600 Lwówek Śląski</t>
  </si>
  <si>
    <t>Boisko wielofunkcyjne</t>
  </si>
  <si>
    <t>Skocznia do skoku w dal</t>
  </si>
  <si>
    <t>Skocznia do skoku wzwyż</t>
  </si>
  <si>
    <t>Plac do pchnięcia kulą</t>
  </si>
  <si>
    <t>O</t>
  </si>
  <si>
    <t>KB</t>
  </si>
  <si>
    <t>administracja publiczna</t>
  </si>
  <si>
    <t>10.  Lwówecki Ośrodek Kultury</t>
  </si>
  <si>
    <t xml:space="preserve">zabezpieczenia
(znane zabiezpieczenia p-poż i przeciw kradzieżowe)     </t>
  </si>
  <si>
    <t>Budynek użytkowy</t>
  </si>
  <si>
    <t>biura gminy i powiatu</t>
  </si>
  <si>
    <t>XIX wiek</t>
  </si>
  <si>
    <t>Aleja Wojska Polskiego 25</t>
  </si>
  <si>
    <t>Ratusz</t>
  </si>
  <si>
    <t>XVI wiek</t>
  </si>
  <si>
    <t>gaśnice,czujniki</t>
  </si>
  <si>
    <t>Plac Wolności</t>
  </si>
  <si>
    <t>Budynek Lwóweckiego Ośrodka Kultury</t>
  </si>
  <si>
    <t>gaśnice,kraty</t>
  </si>
  <si>
    <t>Lwówek Śląski,ul.Przyjaciół Żołnierza 5</t>
  </si>
  <si>
    <t>przed 1945</t>
  </si>
  <si>
    <t>Toaleta wolnostojąca</t>
  </si>
  <si>
    <t>toaleta</t>
  </si>
  <si>
    <t>ul Dworcowa</t>
  </si>
  <si>
    <t>Baszta Lubańska, zlokalizowana jest w linii wewnętrznego pierścienia murów obronnych, u wylotu ulicy E. Orzeszkowej w Lwówku Śląskim.Obecnie użytkowany jako izba pamiatek. Pierwotna średniowieczna wieża została przebudowana w poczatku XVI wieku. Obeikt składa sie z siedmiu kondygnacji w zasadzie jednoprzestrznnych, przedzielonych stropami o konstrukcji drewnianej. Obiekt przykryty jest obecnie dachem wieżowym o konstrukcji namiotowej.</t>
  </si>
  <si>
    <t>użyteczność publiczna</t>
  </si>
  <si>
    <t>Lwówek Śląski, wylot ulicy E. Orzeszkowej, w linii murów obronnych</t>
  </si>
  <si>
    <t xml:space="preserve">Baszta Bolesławiecka zlokalizowana jest w części północnej obwarowań, u zbiegu ulicy Murarskiej i Przyjaciół Żołnierza.Obecnie nieużytkowana.Pierwsza połowa XV wieku- przypuszczalna data rozbudowy baszty.1728 rok - odbudowa baszty, budowa barokowego hełmu, ostatni remont 1 1983 roku - wykonnaie gzymsu wieńczącego betonowego i stożkowegpprzekrycia krytego dachówką ceramiczną. </t>
  </si>
  <si>
    <t>użytecznośc publiczna</t>
  </si>
  <si>
    <t>gaśnica</t>
  </si>
  <si>
    <t>Lwówek Śląski, wylokt ulicy Murarskiej i Przyjaciół Żołnierza, w linii murów obronnych</t>
  </si>
  <si>
    <t>Fontanna Sukienników na Rynku</t>
  </si>
  <si>
    <t>początek XXw - wcześniej ok. 1600r. Studnia miejska</t>
  </si>
  <si>
    <t>Plac Wolności - cześć wschodnia rynku miejskiego, 59-600 Lwówek Ślaski</t>
  </si>
  <si>
    <t>Fontanna z Lwem na Rynku</t>
  </si>
  <si>
    <t xml:space="preserve">koniec XVIII w </t>
  </si>
  <si>
    <t>Plac Wolności  - część zachodnia rynku miejskiego</t>
  </si>
  <si>
    <t>Plac zabaw w Lwówku Śl.</t>
  </si>
  <si>
    <t>ul. Mickiewicza dz.194/13 Lwówek Śl.</t>
  </si>
  <si>
    <t>Plac zabaw w Sobocie</t>
  </si>
  <si>
    <t>Sobota, dz. 255</t>
  </si>
  <si>
    <t>Plac zabaw w Chmielnie</t>
  </si>
  <si>
    <t>Plac zabaw w parku miejskim</t>
  </si>
  <si>
    <t>Plac zabaw w Rakowicach Wielkich</t>
  </si>
  <si>
    <t>Rakowice Wielkie, dz. 300/19</t>
  </si>
  <si>
    <t>kamienne</t>
  </si>
  <si>
    <t>drewniane i betonowe</t>
  </si>
  <si>
    <t>dachówka i papa</t>
  </si>
  <si>
    <t>drewniane,żelbetonowe</t>
  </si>
  <si>
    <t>metalowa</t>
  </si>
  <si>
    <t>metalowy</t>
  </si>
  <si>
    <t>fundamenty i ściany zewnętrzne z kamienia rzędowego i warstwowego ( piaskowiec ) na zaprawie wapiennej, grubości 200-105 cm</t>
  </si>
  <si>
    <t>stropy z belek drewnianych, na IV piętrze strop nagi z deskowaniem na zakład polski, polichromowany, schody drewniane</t>
  </si>
  <si>
    <t>więźba dachowa drewniana, typu wieżowego o konstrukcji namiotowej wielokondygnacyjnej, w górnej części z zastosowaniem słupa środkowego ( króla ), kryty dachówką karpiówką</t>
  </si>
  <si>
    <t>fundamenty i ściany  z kamienia i wapienia o wiązaniu rzędowym , łączony zaprawą wapienną, grubość murów od 2,5m w przyziemiu do 1,0 m kondygnacja czwarta.</t>
  </si>
  <si>
    <t>stropy z belek drewnianych</t>
  </si>
  <si>
    <t>więźba dachowa drewniana , typu wieżowego o konstrukcji namiotowej, kryty dachówką karpiówką</t>
  </si>
  <si>
    <t xml:space="preserve">faontanna z piaskowca, po renowacji, podświetlana, zasilana  z szafki elektrycznej na Placu Wolności  </t>
  </si>
  <si>
    <t>fontanna z piaskowca, po renowacji, podświetlona, zasilana z szafki elektrycznej  na Placu Wplności</t>
  </si>
  <si>
    <t>konstrukcja dostateczny, pokrycie do remontu</t>
  </si>
  <si>
    <t>instalacja wod-kan, c.o. nie dotyczy</t>
  </si>
  <si>
    <t>195,0</t>
  </si>
  <si>
    <t>22,84</t>
  </si>
  <si>
    <t>ŚWIETLICE</t>
  </si>
  <si>
    <t>Świetlica wiejska w Płóczkach Górnych</t>
  </si>
  <si>
    <t xml:space="preserve">Świetlica wiejska w Zbylutowie </t>
  </si>
  <si>
    <t>Świetlica wiejska w Kotliskach</t>
  </si>
  <si>
    <t xml:space="preserve">Świetlica wiejska w Niwnicach </t>
  </si>
  <si>
    <t>mieszkalno-użytkowy</t>
  </si>
  <si>
    <t>Świetlica wiejska w Górczycy</t>
  </si>
  <si>
    <t>Świetlica  wiejska we Włodzicach Wielkich</t>
  </si>
  <si>
    <t>Świetlica wiejska w Żerkowicach</t>
  </si>
  <si>
    <t>Swietlica wiejska w Gaszowie</t>
  </si>
  <si>
    <t>Świetlica wiejska w Gradówku</t>
  </si>
  <si>
    <t>Świetlica wiejska w Skorzynicach</t>
  </si>
  <si>
    <t>Świetlica wiejska w Sobocie</t>
  </si>
  <si>
    <t>Świetlica wiejska w Płóczkach Dolnych</t>
  </si>
  <si>
    <t>Świetlica w Rakowicach Wielkich z placem</t>
  </si>
  <si>
    <t>Świetlica wiejska w Dłużcu</t>
  </si>
  <si>
    <t>Świetlica wiejska w Dębowym Gaju</t>
  </si>
  <si>
    <t>Płoczki Górne nr 92, 59-600 Lwówek Śląski</t>
  </si>
  <si>
    <t>Zbylutów 189, 59-600 Lwówek Śląski</t>
  </si>
  <si>
    <t>Kotliska, 59-600 Lwówek Śląski</t>
  </si>
  <si>
    <t>Niwnice 97, 59-600 Lwówek Śląski</t>
  </si>
  <si>
    <t>Górczyca 28, 59-600 Lwówek Śląski</t>
  </si>
  <si>
    <t>Włodzice Wielkie 28A, 59-600 Lwówek Śląski</t>
  </si>
  <si>
    <t>Żerkowice 30, 59-600 Lwówek Śląski</t>
  </si>
  <si>
    <t>Gaszów 30, 59-600 Lwówek Ślaski</t>
  </si>
  <si>
    <t>Gradówek 67, 59-600 Lwówek Śląski</t>
  </si>
  <si>
    <t>Skorzynice 87, 59-600 Lwówek Śląski</t>
  </si>
  <si>
    <t>Sobota, dz. nr  259, 59-600 Lwówek Śląski</t>
  </si>
  <si>
    <t>Płóczki Dolne  dz.nr 278/8, 59-600 Lwówek Śląski</t>
  </si>
  <si>
    <t>Dłużec 30, 59-600 Lwówek Ślaski</t>
  </si>
  <si>
    <t>Dębowy Gaj, 59-600 Lwówek Śląski</t>
  </si>
  <si>
    <t>z kamienia i cegły</t>
  </si>
  <si>
    <t>nad piwnicą masywne krzyżowe z cegły, pozostałe drewniane</t>
  </si>
  <si>
    <t>konstrukcja drewniana, dwuspadowa, krokwiowo-płatwiowa, kryty dachówką karpiówka podwójnie</t>
  </si>
  <si>
    <t>przyziemia łukowe z cegły i kamienia, pozostałe drewniane belkowe</t>
  </si>
  <si>
    <t>konstrukcja drewniana, dwuspadowa, kryty stona południowa blacha na deskowaniu, ołnocna łupek w karo</t>
  </si>
  <si>
    <t>fundament stanowi płyta żelbetowa,ściany nadziemia pustak ceramiczny</t>
  </si>
  <si>
    <t>podwieszany lekki</t>
  </si>
  <si>
    <t>wiązary dachowe, drewniane, pokrycie z dachówki ceramicznej</t>
  </si>
  <si>
    <t>fundamenty i ściany piwnic kamienne, pozostałe ceglano-kamienne</t>
  </si>
  <si>
    <t>w piwnicy sklepienie kamienne, pozostałe drewniane belkowe</t>
  </si>
  <si>
    <t>drewniana, pokrycie z dachówki karpiówki</t>
  </si>
  <si>
    <t>fundamenty z kamienia, pozostałe z cegły i kamienia</t>
  </si>
  <si>
    <t>nad piwnicą masywne z cegły, pozostałe  drewniane</t>
  </si>
  <si>
    <t>konstrukcja dachu drewniana, pokrycie z adachówki karpiówki - podwójnie</t>
  </si>
  <si>
    <t xml:space="preserve">fundamenty z kamienia, ściany z cegły i kamienia           </t>
  </si>
  <si>
    <t>konstrukcja dachu drewniana, pokrycie z z blachy falistej</t>
  </si>
  <si>
    <t>drewniane belkowe</t>
  </si>
  <si>
    <t>nad piwnicą masywne łukowe,pozostałe odcinkowe i drewniane</t>
  </si>
  <si>
    <t>nad piwnica masywne, pozostałe drewniane</t>
  </si>
  <si>
    <t>drewniana,pokrycie dachówka ceramiczna karpiówka</t>
  </si>
  <si>
    <t>z kamienia i ceramiki</t>
  </si>
  <si>
    <t>drewniana, kryty dchówką ceramiczna</t>
  </si>
  <si>
    <t>drewniana, kryty dachówką karpiówką</t>
  </si>
  <si>
    <t>betonowe, płyta wrstwowa drewniana</t>
  </si>
  <si>
    <t>podwieszany zplyty GK</t>
  </si>
  <si>
    <t>drewniana, kryty blachodachówką</t>
  </si>
  <si>
    <t>żelbetowe,pustak ceramiczny</t>
  </si>
  <si>
    <t>Teriva I bis</t>
  </si>
  <si>
    <t>drewniana,kryty dachówką ceramiczną</t>
  </si>
  <si>
    <t>fundamenty żelbetowe, ściany z cegły</t>
  </si>
  <si>
    <t>drewniany, kryty blachodachówka</t>
  </si>
  <si>
    <t>fundamenty z kamienia, ściany z kamienia i cegły</t>
  </si>
  <si>
    <t>konstrukcja drewniana, kryty dachówką ceramiczną podwójnie</t>
  </si>
  <si>
    <t>dostateczny konstrukcja, do remontu pokrycie dachu</t>
  </si>
  <si>
    <t>wod-kan do remontu, c.o. nie dotyczy</t>
  </si>
  <si>
    <t>wod-kan dostateczny, c.o. nie dotyczty</t>
  </si>
  <si>
    <t>prefabrykowana drewniane wiazary - dobra, pokrycie- dobry</t>
  </si>
  <si>
    <t>wod-kan dobry, c.o. elektryczne konwekcyjne - dobry</t>
  </si>
  <si>
    <t>konstrukcja dostateczny, pokrycie dobre</t>
  </si>
  <si>
    <t>wod-kan dobry, c.o. nie dotyczy</t>
  </si>
  <si>
    <t xml:space="preserve">konstrukcja dostateczny, pokrycie dostateczny </t>
  </si>
  <si>
    <t>wod-kan dostateczny, c.o. nie dotyczy</t>
  </si>
  <si>
    <t>konstrukcja i pokrycie do remontu</t>
  </si>
  <si>
    <t>zły</t>
  </si>
  <si>
    <t>konstrukcja dachu i pokrycie dostateczny</t>
  </si>
  <si>
    <t>przyłącze wody</t>
  </si>
  <si>
    <t>konstrukcja dachu i pokrycie dobry</t>
  </si>
  <si>
    <t>dobry,c.o. elektryczne</t>
  </si>
  <si>
    <t>dostateczny i zły</t>
  </si>
  <si>
    <t>konstrukcja i pokrycie dostateczny</t>
  </si>
  <si>
    <t>konstrukcja i pokrycie dobry</t>
  </si>
  <si>
    <t>dobra, c.o. elektyryczne</t>
  </si>
  <si>
    <t>tak-częściowo</t>
  </si>
  <si>
    <t>tak częściowo</t>
  </si>
  <si>
    <t xml:space="preserve">nie </t>
  </si>
  <si>
    <t>1+ poddasze użytkowe</t>
  </si>
  <si>
    <t>częściowe</t>
  </si>
  <si>
    <t>REMIZY OSP</t>
  </si>
  <si>
    <t>Remiza OSP w Zbylutowie</t>
  </si>
  <si>
    <t>Remiza OSP we Włodzicach Wielkich</t>
  </si>
  <si>
    <t>Remiza OSP w Sobocie</t>
  </si>
  <si>
    <t>Remiza OSP w Płóczkach Górnych</t>
  </si>
  <si>
    <t>Remiza OSP w Niwnicach</t>
  </si>
  <si>
    <t>Remiza OSP w Kotliskach</t>
  </si>
  <si>
    <t>Remiza w Chmielnie-stary budynek z wieżą</t>
  </si>
  <si>
    <t>gaśnice i alarm Terminal DTG-53</t>
  </si>
  <si>
    <t>Zbylutów , dz. nr 1028/2, 59-600 Lwówek Śląski</t>
  </si>
  <si>
    <t xml:space="preserve">gaśnice + alarm Terminal DTG-53 </t>
  </si>
  <si>
    <t>Włodzice Wielkie dz. nr 277, 59-600 Lwówek Ślaski</t>
  </si>
  <si>
    <t>gaśnice + alarm Terminal DTG-53</t>
  </si>
  <si>
    <t>Sobota , dz.nr 188, 59-600 Lwówek Śląski</t>
  </si>
  <si>
    <t>1935 + dobudowa 2000</t>
  </si>
  <si>
    <t>gaśnice+ alarm Terminal DTG-53</t>
  </si>
  <si>
    <t>Płóczki Górne dz. nr 684, 59-600 Lwówek Śląski</t>
  </si>
  <si>
    <t>Niwnice nr dz. 885, 59-600 Lwówek Śląski</t>
  </si>
  <si>
    <t>Kotliska, dz. nr 561, 59-600 Lwówek Śląski</t>
  </si>
  <si>
    <t>Chmielno, dz. nr 873</t>
  </si>
  <si>
    <t>fundamenty z kamienia, ściany z cegły i kamienia</t>
  </si>
  <si>
    <t>konstrukcja drewniana, kryty blachodachówką i łupkiem</t>
  </si>
  <si>
    <t>fundamenty kamienne, ściany z cegły i klamienia</t>
  </si>
  <si>
    <t>derwniane belkowe</t>
  </si>
  <si>
    <t xml:space="preserve">konstrukcja drewniana, kryty blachodachówką </t>
  </si>
  <si>
    <t>fundamenty żelbetowe, ściany z pustaków Alfa I bloczków betonowych</t>
  </si>
  <si>
    <t>prefabrykowane zelbetowe</t>
  </si>
  <si>
    <t>betonowa,pokrycie z papy</t>
  </si>
  <si>
    <t>fundamenty z kamienia i żelbetowe, ściany murowane z cegły i siporeksu</t>
  </si>
  <si>
    <t>drewniane belkowe i prefabrykowane</t>
  </si>
  <si>
    <t xml:space="preserve">drewniana, kryty blachodachówką </t>
  </si>
  <si>
    <t>fundamenty żelbetowe, ściany z pustaków ALFA i siporeksu</t>
  </si>
  <si>
    <t>prefabrykowany żelbetowy</t>
  </si>
  <si>
    <t>betonowy, kryty papą termozgrzewlna</t>
  </si>
  <si>
    <t>fundamenty z kamienia, ściany zcegły i kamienia</t>
  </si>
  <si>
    <t xml:space="preserve">konstrukcja drewniana, kryty dachówką ceramiczna </t>
  </si>
  <si>
    <t>dobra, c.o. brak</t>
  </si>
  <si>
    <t>instalacja wod-kan</t>
  </si>
  <si>
    <t>do remontu</t>
  </si>
  <si>
    <t>kamień, cegła</t>
  </si>
  <si>
    <t>nawierzchnia poliuretanowa</t>
  </si>
  <si>
    <t>nawierzchnia szutrowa</t>
  </si>
  <si>
    <t>sztuczna trawa</t>
  </si>
  <si>
    <t xml:space="preserve">gaśnice, czujnik bezpieczeństwa gazowego (na terenie obiektu), monitoring, hydranty szt.2 </t>
  </si>
  <si>
    <t>Lwówek Śląski, dz. Nr 218/1, 218/2</t>
  </si>
  <si>
    <t>Rozbudowa kiosku "okrąglak" o pomieszczenie sanitarne wraz z infrastrukturą techniczną w Lwówku Śląskim</t>
  </si>
  <si>
    <t>5. Szkoła Podstawowa nr 1</t>
  </si>
  <si>
    <t>Szkoła Postawowa nr 1</t>
  </si>
  <si>
    <t>3. Wykaz monitoringu wizyjnego - system kamer itp.</t>
  </si>
  <si>
    <t>Tablet</t>
  </si>
  <si>
    <t>gaśnice 8 szt.. Alarm-monitoring</t>
  </si>
  <si>
    <t>beton,drewno</t>
  </si>
  <si>
    <t>dachówka ceramiczna,,papa</t>
  </si>
  <si>
    <t xml:space="preserve">Zestaw komputerowy Fujitsu ESPRIMO P556 + Monitor - 29 szt po 5120,49 zł </t>
  </si>
  <si>
    <t>Kyocera M2040dn - 5 szt po 2613,75 zł</t>
  </si>
  <si>
    <t>Aparat Lustrzanka NIKON D7200</t>
  </si>
  <si>
    <t>Kamera PANASONIC HC-X1000 + statyw + akcesoria</t>
  </si>
  <si>
    <t>System alarmowo wizyjny</t>
  </si>
  <si>
    <t>616-10-03-030</t>
  </si>
  <si>
    <t>Plac Zabaw Lwówek Śląski przy ul. Jana Pawła II 34</t>
  </si>
  <si>
    <t>taik</t>
  </si>
  <si>
    <t>Plac zabaw Ustronie</t>
  </si>
  <si>
    <t>Plac zabaw Włodzice Małe</t>
  </si>
  <si>
    <t>Siłownia zewnętrzna Włodzice Wielkie</t>
  </si>
  <si>
    <t>siłownia zewnętrzna</t>
  </si>
  <si>
    <t>Siłownia zewnęttrzna Chmielno</t>
  </si>
  <si>
    <t>plac zabaw (Zagospodarowanie terenu: ciąg pieszo jezdny, miejsca postojowe w tym miejsce dla niepełnosprawnych, murowany z cegły klinkierowej śmietnik, teren zielony z miejscem rekreacyjnym składającym się z piaskownicy, huśtawki, ławek.)</t>
  </si>
  <si>
    <t>ul. Jana Pawła II 34 Lwówek Śląski</t>
  </si>
  <si>
    <t xml:space="preserve">    Ustronie</t>
  </si>
  <si>
    <t>Włodzice Małe</t>
  </si>
  <si>
    <t>Włodzice Wielkie</t>
  </si>
  <si>
    <t>Chmielno</t>
  </si>
  <si>
    <t>Świetlica wiejska Rakowice Małe</t>
  </si>
  <si>
    <t>lata 70-te</t>
  </si>
  <si>
    <t>Rakowice Małe 20B, 59-600 Lwówek Śląski</t>
  </si>
  <si>
    <t>fundamenty żelbetowe, ściany częściowo z pustaków żużlobetonowych, częściowo z gazobetonu</t>
  </si>
  <si>
    <t>stropodach żelbetowy, kryty papą</t>
  </si>
  <si>
    <t>instalacja wod-kan dobra, c.o nie dotyczy</t>
  </si>
  <si>
    <t>254,0</t>
  </si>
  <si>
    <t>45,50</t>
  </si>
  <si>
    <t xml:space="preserve">234,0 </t>
  </si>
  <si>
    <t>77,90</t>
  </si>
  <si>
    <t xml:space="preserve"> 56,0 </t>
  </si>
  <si>
    <t>85,75</t>
  </si>
  <si>
    <t xml:space="preserve">88,0 </t>
  </si>
  <si>
    <t xml:space="preserve">51,40 </t>
  </si>
  <si>
    <t>49,0</t>
  </si>
  <si>
    <t>ul. Wąska 13</t>
  </si>
  <si>
    <t>Włodzice Wielkie 24</t>
  </si>
  <si>
    <t>ul. Szpitalna 1-3</t>
  </si>
  <si>
    <t>Od 1997 występowało ryzyko powodzi. Obecnie: System zabezpieczenia p/powodziowego tworzą: -wały p/powodz. o długości 5032 m; 2 bramy p/powodz.; 10 szt zapór p/powodz.; kanał ulgi; rowy i ścieki odwadniające; międzywale i polder rolniczy Płakowice; Miasto jest zabezpieczone</t>
  </si>
  <si>
    <t xml:space="preserve"> mieszkanie nr 13/1: 45,7 mieszkanie nr 13/3: 38,5</t>
  </si>
  <si>
    <t>ok. XIII wiek remont 2018</t>
  </si>
  <si>
    <t>Mury obronne</t>
  </si>
  <si>
    <t>ok. XIII wiek
remont w 2018r.</t>
  </si>
  <si>
    <t>Planty miejskie</t>
  </si>
  <si>
    <t>Fontanna z Czaplą</t>
  </si>
  <si>
    <t>koniec XIXw - w 2018r. Przebudowana</t>
  </si>
  <si>
    <t>Planty Miejskie - przy ul. Orzeszkowej</t>
  </si>
  <si>
    <t>fontanna z granitu z czaplą z brązu, komora technologiczna wraz z wyposażeniem i układem sterowniczym, podświetlana 
po renowacji</t>
  </si>
  <si>
    <t>Alejki parkowe na terenie Plant miejskich</t>
  </si>
  <si>
    <t>Planty miejskie wokół murów obronnych</t>
  </si>
  <si>
    <t>część alejek wykonana o nawierzchni mineralnej, część z kostki brukowej płukanej, część z kostki kamiennej bazaltowej</t>
  </si>
  <si>
    <t>Oświetlenie  i iluminacji murów obronnych</t>
  </si>
  <si>
    <t>Oświetlenie  parku i zasilanie wysp w parku miejskim</t>
  </si>
  <si>
    <t>Park Miejski</t>
  </si>
  <si>
    <t>Alejki parkowe w Parku Miejskim</t>
  </si>
  <si>
    <t>alejki z kostki brukowej płukanej</t>
  </si>
  <si>
    <t>Stawy w parku miejskim</t>
  </si>
  <si>
    <t>Początek XXw.
Przebudowa w 2018r.</t>
  </si>
  <si>
    <t>brzegi stawu umocnione narzutem kamiennym</t>
  </si>
  <si>
    <t>Siłownia zewnętrzna Włodzice Małe</t>
  </si>
  <si>
    <t>kserokopiarka Nashuatec MP-2553</t>
  </si>
  <si>
    <t>kolumna głośnikowa Fenton SPB-8PA 2x400W</t>
  </si>
  <si>
    <t>kolumna głośnikowa Fenton SPB-8PA 600W</t>
  </si>
  <si>
    <t>kolumna estradowa Dx-2022 800W   2 kpl.</t>
  </si>
  <si>
    <t>laminator Fellows Spectra A3</t>
  </si>
  <si>
    <t>niszczarka HSMX13 SHredStar</t>
  </si>
  <si>
    <t>dysk 1T2,5 SATA</t>
  </si>
  <si>
    <t>zasilacz laboratoryjny Yina 305D</t>
  </si>
  <si>
    <t>komputer sekretariat</t>
  </si>
  <si>
    <t>monitoring</t>
  </si>
  <si>
    <t>Radioodtwarzacz Sony</t>
  </si>
  <si>
    <t xml:space="preserve">dostateczna </t>
  </si>
  <si>
    <t>000711149</t>
  </si>
  <si>
    <t>Niszczarka</t>
  </si>
  <si>
    <t>Telewizor</t>
  </si>
  <si>
    <t>Aparat telefoniczny</t>
  </si>
  <si>
    <t>Radioodtwarzacz</t>
  </si>
  <si>
    <t>Komputer</t>
  </si>
  <si>
    <t>8891Z</t>
  </si>
  <si>
    <t>8899Z</t>
  </si>
  <si>
    <t>Siłownia zewnętrzna Gradówek</t>
  </si>
  <si>
    <t>Gradówek</t>
  </si>
  <si>
    <t>Plac zabaw - Niwnice</t>
  </si>
  <si>
    <t>Plac zabaw</t>
  </si>
  <si>
    <t>Niwnice</t>
  </si>
  <si>
    <t>Plac zabaw oraz siłownia zewnętrzna - Pieszków</t>
  </si>
  <si>
    <t>Plac zabaw i siłownia zewnęrzna</t>
  </si>
  <si>
    <t>Pieszków</t>
  </si>
  <si>
    <t>Sobota - siłownia zewnętrzna</t>
  </si>
  <si>
    <t>Sobota</t>
  </si>
  <si>
    <t>Płóczki Górne</t>
  </si>
  <si>
    <t>Targowisko Miejskie w Lwówku Śląskim</t>
  </si>
  <si>
    <t>przebudowa w 2018 r.</t>
  </si>
  <si>
    <t>AL Wojska  Polskiego Targowisko</t>
  </si>
  <si>
    <t>chodniki, plac, miejswca postojowe - kostka betonowa szara, zjazdy - kostka betonowa grafitowa, teren zielony</t>
  </si>
  <si>
    <t xml:space="preserve">Pawilon handlowy na Targowim Miejskim wraz z toaletą </t>
  </si>
  <si>
    <t>działalność handlowa + toaleta</t>
  </si>
  <si>
    <t>Płyty warstwowe typu "Sandwich", gr. 10 cm, powierzchnie płyt wykończone blachą ocynkowaną, konstrukcja z elementów stalowych</t>
  </si>
  <si>
    <t>nachylenie 3%, blacha ocenkowana powlekana, kosztrukcja dachu - profile stalowe</t>
  </si>
  <si>
    <t>Wiaty handlowe</t>
  </si>
  <si>
    <t>działalność handlowa</t>
  </si>
  <si>
    <t xml:space="preserve">Konstrukcja z profili stalowych </t>
  </si>
  <si>
    <t>blacha trapezowa T35, kąt nachylenia: 5˚</t>
  </si>
  <si>
    <t>Zaplecze sportowe - Płóczki Górne</t>
  </si>
  <si>
    <t>użytecznosć publiczna</t>
  </si>
  <si>
    <t>Płóczki Górne, dz. nr 614/2            59-600 Lwówek Śląski</t>
  </si>
  <si>
    <t>Fundamenty wykonane z płyty betonowej i zbrojonej włóknami stalowymi</t>
  </si>
  <si>
    <t>konstrukacja drewniana, kryty blachą trapezową</t>
  </si>
  <si>
    <t>Przystań Izerska w Ustroniu - altana</t>
  </si>
  <si>
    <t>Ustronie, dz. nr 353 i 354/4,           59-600 Lwówek Śląski</t>
  </si>
  <si>
    <t>fundamenty żelbetowe, ściany z kamienia (piaskowca) łamanego niesortowanego</t>
  </si>
  <si>
    <t>konstrukcja drewniana, kryty dachówką ceramiczną</t>
  </si>
  <si>
    <t>Przystań Izerska w Pieszkowie - altana</t>
  </si>
  <si>
    <t>Pieszków, dz. nr 106/2,           59-600 Lwówek Śląski</t>
  </si>
  <si>
    <t>Budynek garażowy OSP w Sobocie</t>
  </si>
  <si>
    <t>Sobota , dz.nr 255, 59-600 Lwówek Śląski</t>
  </si>
  <si>
    <t>fundamenty żelbetowe, ściany z pustaków ceramicznych i bloczków z gazobetonu</t>
  </si>
  <si>
    <t>podwieszany z płyt GKF</t>
  </si>
  <si>
    <t>instalacja wentylacyjna - bardzo dobry, kominowa - nie dotyczy</t>
  </si>
  <si>
    <t>Klub Dziecięcy nr 1, ul. Aleja Wojska Polskiego 21, 59-600 Lwówek Śląski</t>
  </si>
  <si>
    <t>Klimatyzator RotensoZico Z35 W- 2 szt.</t>
  </si>
  <si>
    <t>Drukarka ROCOH SP 3600</t>
  </si>
  <si>
    <t>mikrofon Stage Line TXS 606 HT szt.2</t>
  </si>
  <si>
    <t>multimetr cyfrowy z pomiarem</t>
  </si>
  <si>
    <t>miernik natężenia dźwięku cyfrowy LCD10</t>
  </si>
  <si>
    <t>amperomierz i woltomierz szkolny</t>
  </si>
  <si>
    <t>wielki zestaw do nauki elektryczności</t>
  </si>
  <si>
    <t xml:space="preserve">tablica interaktywna IQ Board + projektor Optima </t>
  </si>
  <si>
    <t>komputer sekretariat 1 szt.</t>
  </si>
  <si>
    <t>komputer COA-WIN 7</t>
  </si>
  <si>
    <t>ocieplenie całego budynku styropianem oraz wymiana stolarki okiennej - 2004 rok, wymiana instalacji grzewczej - 1994 r., zamontowana instalacja hydrantowa - 2008 r. Adaptacja lewego skrzydła szkoły na dwa oddziały przedszkolne z szatniami, sanitariatami. Remont dwóch sanitariatów na parterze szkoły. Wymiana pokrycia dachowego na dachu sali gimnastycznej.</t>
  </si>
  <si>
    <t>Kopiarka Conika Minolta</t>
  </si>
  <si>
    <t>Komputer COA-VIN-7</t>
  </si>
  <si>
    <t>Serwer NAS-Qnap</t>
  </si>
  <si>
    <t>Niszczarka LEITZ office slim P-4</t>
  </si>
  <si>
    <t>Zestaw AVTEK TT Board</t>
  </si>
  <si>
    <t>Drukarka Epson L3111</t>
  </si>
  <si>
    <t>Laptop Acer</t>
  </si>
  <si>
    <t>Tablet Lenowo</t>
  </si>
  <si>
    <t>Dysk przenośny 1 T 2,5 syata</t>
  </si>
  <si>
    <t>komputer NTT</t>
  </si>
  <si>
    <t>LENOWO V 320</t>
  </si>
  <si>
    <t>monitoring zewnętrzny</t>
  </si>
  <si>
    <t>Radiodtwarzacz Blaupunkt</t>
  </si>
  <si>
    <t>Tablet TKDP</t>
  </si>
  <si>
    <t>Klub Dziecięcy nr 1</t>
  </si>
  <si>
    <t>Router</t>
  </si>
  <si>
    <t>Odkurzacz Karcher</t>
  </si>
  <si>
    <t>Odkurzacz Zelmer 2 szt.</t>
  </si>
  <si>
    <t>Telefon Gigaset</t>
  </si>
  <si>
    <t>Drukarka EPSON</t>
  </si>
  <si>
    <t>Radioodtwarzacz Philips</t>
  </si>
  <si>
    <t>Centrala telefoniczna Silican</t>
  </si>
  <si>
    <t>Bramofon</t>
  </si>
  <si>
    <t>Waga elektroniczna</t>
  </si>
  <si>
    <t>Kserokopiarka Konica</t>
  </si>
  <si>
    <t>Telefon Panasonic</t>
  </si>
  <si>
    <t>Telefon Dartel</t>
  </si>
  <si>
    <t>Kyocera TASKalfa 3252ci - 2 szt po 12 915 zł</t>
  </si>
  <si>
    <t xml:space="preserve">Telewizor Thomson 55" UD6406 </t>
  </si>
  <si>
    <t>Siłownia zewnętrzna Niwnice</t>
  </si>
  <si>
    <t>Płóczki Góne plac zabaw</t>
  </si>
  <si>
    <t>Dłużec plac zabaw</t>
  </si>
  <si>
    <t>Kotliska plac zabaw dla dzieci</t>
  </si>
  <si>
    <t>Mojesz miejsce grillowo ogniskowe</t>
  </si>
  <si>
    <t>miejsce rekreacyjne</t>
  </si>
  <si>
    <t>Rakowice Małe</t>
  </si>
  <si>
    <t>Tor rowerowy typu pumptrack</t>
  </si>
  <si>
    <t>tor rowerowy</t>
  </si>
  <si>
    <t>Szlak Szwajcarii Lwóweckiej</t>
  </si>
  <si>
    <t>szlak turystyczny - punkty widokowe</t>
  </si>
  <si>
    <t>Budowa Otwartej Strefy Aktywności wariant rozszerzony</t>
  </si>
  <si>
    <t>plac zabaw o charakterze sprawnościowym i siłownia plenerowa ze strefą relaksu</t>
  </si>
  <si>
    <t>Dłużec</t>
  </si>
  <si>
    <t>Kotliska</t>
  </si>
  <si>
    <t>Mojesz</t>
  </si>
  <si>
    <t>Lwówek Śląski, dz. 473/1 - stadion</t>
  </si>
  <si>
    <t>Lwówek Śląski, obręb 3, dz. nr 135/1, 166/2, 153/5</t>
  </si>
  <si>
    <t>Lwówek Śląski, dz. Nr 473, Stadion Miejski</t>
  </si>
  <si>
    <t>w 2019 r. przeprowadzono remont sceny w budynku świetlicy na kwotę 8 760 zł</t>
  </si>
  <si>
    <t>w 2016 r. przeprowadzono remont wnętrza świetlicy na kwotę 46204,90</t>
  </si>
  <si>
    <t>W 2017 r, przeprowadzono remont i wzmocnienie stropu na kwotę 142278,8; w 2019 r. przeprowadzono remont toalet w budynku świetlicy wiejskiej w Sobocie na kwotę 40 454,28</t>
  </si>
  <si>
    <t>remont wnętrza świetlicy na kwotę 84900 zł w 2016 r. oraz remont elewacji w 2019 na kwotę 13028,78</t>
  </si>
  <si>
    <r>
      <t>UWAGA:</t>
    </r>
    <r>
      <rPr>
        <b/>
        <sz val="9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</si>
  <si>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wartość</t>
  </si>
  <si>
    <t>dostateczny, na sali gimnastycznej dobry</t>
  </si>
  <si>
    <t>ściany budynku murowane z prefabrykowanego betonu komórkowego grubości 24 cm i cegły dziurawki otynkowane zaprawą cementowo - wapienną, od zewnątrz ocieolone steropianem</t>
  </si>
  <si>
    <t>DMS grubości 27 cm oraz stropy DZ-3 grubości 24 cm, mała sala gimnastyczna - płyta żuzlobetonowa ocieplenie z supremy i pokrycie papowe</t>
  </si>
  <si>
    <t>ściany osłonowo szczelinowe z cegły kratówk, ocieplone styropianem, wzmocnione filarami z cegły pełnej</t>
  </si>
  <si>
    <t>wykonany z prefabrykowanych płyt żelbetonowych opartych na dźwigarach</t>
  </si>
  <si>
    <t>monitoring, instalacja hydrantowa, gaśnice, ochrona mienia przez zewnetrzna firme, instalacja alarmowa</t>
  </si>
  <si>
    <t>instalacja hydrantowa, gaśnice</t>
  </si>
  <si>
    <t>w 2018 r. przeprowadzono remont pomieszczeń - koszt robót bud.                 1 695 592,03 zł</t>
  </si>
  <si>
    <r>
      <t xml:space="preserve">nazwa środka trwałego oraz informacja, czy urządzenie zainstalowane jest </t>
    </r>
    <r>
      <rPr>
        <b/>
        <u val="single"/>
        <sz val="9"/>
        <rFont val="Arial"/>
        <family val="2"/>
      </rPr>
      <t>wewnątrz budynku</t>
    </r>
    <r>
      <rPr>
        <b/>
        <sz val="9"/>
        <rFont val="Arial"/>
        <family val="2"/>
      </rPr>
      <t xml:space="preserve">, czy </t>
    </r>
    <r>
      <rPr>
        <b/>
        <u val="single"/>
        <sz val="9"/>
        <rFont val="Arial"/>
        <family val="2"/>
      </rPr>
      <t>na zewnątrz</t>
    </r>
  </si>
  <si>
    <t>przed 1945
remont w 2019 r.</t>
  </si>
  <si>
    <t>wymiana pokrycia dachowego za kwotę 110 543,90zł brutto + 
4 920,00 zł nadzór</t>
  </si>
  <si>
    <t>drewno /blachodachówka</t>
  </si>
  <si>
    <t>wymiana pokrycia dachowego za kwotę 102 295,92 zł brutto + 
4 920,00 zł nadzór</t>
  </si>
  <si>
    <t>1905
remont w 2017 r.</t>
  </si>
  <si>
    <t xml:space="preserve">  616-15-65-555</t>
  </si>
  <si>
    <t>Budżet roczny</t>
  </si>
  <si>
    <t>Notebook Acer</t>
  </si>
  <si>
    <t>Drukarka Develop ineo</t>
  </si>
  <si>
    <t>Głowa LIXADA Led 7x10W 4 szt.</t>
  </si>
  <si>
    <t>nagrzewnica elektryczna 9KW 2 szt.</t>
  </si>
  <si>
    <t>Light 4ME 8X12W Led światła 6 szt.</t>
  </si>
  <si>
    <t>Light 4ME Mini Spot 60 MKIII Led światła 2 szt.</t>
  </si>
  <si>
    <t>Light 4ME Basic Light Bar Led listwa 8 szt.</t>
  </si>
  <si>
    <t>Monitor Acer</t>
  </si>
  <si>
    <t>ul. Przyjaciół Żołnierza 5, 59-600 Lwówek Śląski</t>
  </si>
  <si>
    <t>Publiczne Przedszkole nr 2 w Lwówku Śląskim, ul. Partyzantów 10, 59-600 Lwówek Śląski</t>
  </si>
  <si>
    <t>616-14-30-312</t>
  </si>
  <si>
    <t>8510Z</t>
  </si>
  <si>
    <t>placówka wychowania przedszkolnego</t>
  </si>
  <si>
    <t>Ściany prefabrykowane - wielki blok - wypełnienie gazobeton</t>
  </si>
  <si>
    <t>Radioodtwarzacz Boombox</t>
  </si>
  <si>
    <t>Komputer 2 szt.</t>
  </si>
  <si>
    <t>Pralka Samsung</t>
  </si>
  <si>
    <t>Klimatyzator 2 szt.</t>
  </si>
  <si>
    <t xml:space="preserve">  616-14-30-298</t>
  </si>
  <si>
    <t>Publiczne Przedszkole nr 1 w Lwówku Śląskim, ul. Aleja Wojska Polskiego 21, 59-600 Lwówek Śląski</t>
  </si>
  <si>
    <t>Urządzenie wielofunkcyjne</t>
  </si>
  <si>
    <t>Głośnik do komputera</t>
  </si>
  <si>
    <t>Sprawowanie funkcji wychowawczo-dydaktyczno- opiekuńczej w stosunku do dzieci w wieku 3-6 lat, zgodnie z ustawą Prawo Oświatowe</t>
  </si>
  <si>
    <t>Sprawowanie funkcji opiekuńczo-wychowawczo-dydaktycznej w stosunku do dzieci w wieku do lat 3, zgodnie z Ustawą z dnia 4 lutego 2011r. o opiece nad dziećmi w wieku do lat 3</t>
  </si>
  <si>
    <t xml:space="preserve">  616-14-32-280</t>
  </si>
  <si>
    <t>616-15-63-036</t>
  </si>
  <si>
    <t>laptop HP - 15 da 1024 nw</t>
  </si>
  <si>
    <t>Dell Inspiron 5593 15,6"  i 7/1065GZ/8GB/WIN 10</t>
  </si>
  <si>
    <t>Dell Inspiron 5593 15,6"  i 7/1065GZ/8GB/WIN 11</t>
  </si>
  <si>
    <t>Dell Inspiron 5593 15,6"  i 7/1065GZ/8GB/WIN 12</t>
  </si>
  <si>
    <t>Dell Inspiron 5593 15,6"  i 7/1065GZ/8GB/WIN 13</t>
  </si>
  <si>
    <t>Dell Inspiron 5593 15,6"  i 7/1065GZ/8GB/WIN 14</t>
  </si>
  <si>
    <t>UBIQUITI Switch 24 x 1GbE 2xFP poE US-24-250W</t>
  </si>
  <si>
    <t>2,5 km od rzeki Bóbr</t>
  </si>
  <si>
    <t>okna - bardzo dobry, drzwi - dobra</t>
  </si>
  <si>
    <t>616-14-32-245</t>
  </si>
  <si>
    <t>Szkoła Podstawowa nr 3 im. Szarych Szeregów w Lwówku Śląskim, ul. Pałacowa 11, 59-600 Lwówek Śląski</t>
  </si>
  <si>
    <t>drukarka</t>
  </si>
  <si>
    <t>notebook HP PAV</t>
  </si>
  <si>
    <t>projektor EPSON EB-530</t>
  </si>
  <si>
    <t xml:space="preserve">centrala telefoniczna </t>
  </si>
  <si>
    <t>616-12-78-991</t>
  </si>
  <si>
    <t>Szkoła Podstawowa nr 1 im. Jana Pawła II, ul. Jana Pawła II 35, 59-600 Lwówek Śląski</t>
  </si>
  <si>
    <t>Szkoła Podstawowa nr 2  im. 10-tej Sudeckiej Dywizji Piechoty, ul. Aleja Wojska Polskiego 1A, 59-600 Lwówek Śląski</t>
  </si>
  <si>
    <t>Szkoła Podstawowa nr 3 im. Szarych Szeregów w Lwówku Śląskim, Filia w Zbylutowie, Zbylutów 133, 59 - 600 Lwówek Śląski</t>
  </si>
  <si>
    <t>laptop Acer Aspire 5 A 515    szt.4</t>
  </si>
  <si>
    <t>aparat Nikon Coolpik A 10</t>
  </si>
  <si>
    <t>głośnik Logitech 2313  szt.2</t>
  </si>
  <si>
    <t>tablet Huawei T 510.1  szt.8</t>
  </si>
  <si>
    <t>komputer przenośny Acer Aspire 3</t>
  </si>
  <si>
    <t>tablet OVERMAX  szt.12</t>
  </si>
  <si>
    <t>wkrętarka akumulatorowa MODECO 12V</t>
  </si>
  <si>
    <t>nawigacja TOMTOM start 52 eu</t>
  </si>
  <si>
    <t>suwmiarka elektroniczna 150 mm</t>
  </si>
  <si>
    <t>multitester 5 w 1 luksomierz, wilgotnomierz, decybelom.</t>
  </si>
  <si>
    <t>wentylator stojący Revanson WT-1040S szt.16</t>
  </si>
  <si>
    <t>urządzenie wielofunkcyjne CANON MF 643 dw</t>
  </si>
  <si>
    <t>drukarka HP LJ M 3035xs</t>
  </si>
  <si>
    <t>projektor Epson EB-680      szt.3</t>
  </si>
  <si>
    <t>projektor multimedialny Benq Mx 631 st szt.4</t>
  </si>
  <si>
    <t>tablica interaktywna Epson Multi Touch 80"  szt.4</t>
  </si>
  <si>
    <t>urzadzenie wielofunkcyjne HP Laser Pro M28w</t>
  </si>
  <si>
    <t>drukarka laserowa HP Laser Jet Pro M15 w</t>
  </si>
  <si>
    <t>projektor multimedialny VivitekDx281-ST  szt.3</t>
  </si>
  <si>
    <t>UPS zasilacz awaryjny EVER 1200 AUR</t>
  </si>
  <si>
    <t>drukarka 3D Da Vinci    szt.2</t>
  </si>
  <si>
    <t>kserokopiarka MP4002 SP</t>
  </si>
  <si>
    <t>warnik do wody CHWB-30s   szt.2</t>
  </si>
  <si>
    <t>niszczarka Shredcat 8260 cc  szt.2</t>
  </si>
  <si>
    <t>tablica interaktywna Prometheon78 Activ      szt.3</t>
  </si>
  <si>
    <t>projektor EPSON EB-680                            szt.3</t>
  </si>
  <si>
    <t xml:space="preserve">tablica interaktywna Prometheon78 Activ      </t>
  </si>
  <si>
    <t>projektor EPSON EB-680                            szt.2</t>
  </si>
  <si>
    <t>sygnalizator dla ruchu pieszo-kołowego  szt.2</t>
  </si>
  <si>
    <t>urządzenie wielofunkcyjne Brother MEC-L 3770 cdw</t>
  </si>
  <si>
    <t>zasilacz awaryjny UPS Micropower 1500VA</t>
  </si>
  <si>
    <t>niszczarka HSM X13 Shredstar</t>
  </si>
  <si>
    <t>siporex</t>
  </si>
  <si>
    <t>Klimatyzator Kaisai ścienny</t>
  </si>
  <si>
    <t xml:space="preserve"> 616-12-25-606</t>
  </si>
  <si>
    <t>Miejsko - Gminny Ośrodek Pomocy Społecznej, Aleja Wojska Polskiego 27, 59-600 Lwówek Śląski</t>
  </si>
  <si>
    <t xml:space="preserve">pozostała pomoc społeczna bez zakwaterowania gdzie indziej niesklasyfikowana </t>
  </si>
  <si>
    <t>Zestaw Komputerowy</t>
  </si>
  <si>
    <t>Drukarka Brother</t>
  </si>
  <si>
    <t>Zestaw Komputerowy COA</t>
  </si>
  <si>
    <t>616-14-47-927</t>
  </si>
  <si>
    <t>NOTEBOOK FUJITSU LIFEBOOK E556</t>
  </si>
  <si>
    <t>Monitor DOTYK.WIELKOFORMATOWY V552T  - 2 sztuki</t>
  </si>
  <si>
    <t>głośnik Media -tech Audience szt.6</t>
  </si>
  <si>
    <t>głośnik Media -tech Audience szt.2</t>
  </si>
  <si>
    <t>rejestrator monitoringu XVR Dahua wewnątrz bud.</t>
  </si>
  <si>
    <t>basen</t>
  </si>
  <si>
    <t>do 50 m</t>
  </si>
  <si>
    <t>Jaśkiewicza 2</t>
  </si>
  <si>
    <t xml:space="preserve">Jaśkiewicza 2 Lwówek Śląski </t>
  </si>
  <si>
    <t>drewno dachówka</t>
  </si>
  <si>
    <t>Przyjaciół Żołnierza 18</t>
  </si>
  <si>
    <t>Przyjaciół Żołnierza 18  Lwówek Śląski</t>
  </si>
  <si>
    <t>Nagórze</t>
  </si>
  <si>
    <t>wybrukowanie placu - miejsce spotkań</t>
  </si>
  <si>
    <t>Kotłownia</t>
  </si>
  <si>
    <t>7. Publiczne Przedszkole nr 1</t>
  </si>
  <si>
    <t>8. Publiczne Przedszkole nr 2</t>
  </si>
  <si>
    <t>9. Lwówecki Ośrodek Kultury</t>
  </si>
  <si>
    <t>10. Klub Dziecięcy nr 1</t>
  </si>
  <si>
    <t>6. Szkoła Podstawowa w Płóczkach Górnych</t>
  </si>
  <si>
    <t>Lwówecka Biblioteka Publiczna, Plac Wolności 1, 59-600 Lwówek Śląski</t>
  </si>
  <si>
    <t>616-14-78-566</t>
  </si>
  <si>
    <t>Laptopy zakupione w ramach projektu Zdalna Szkoła - 25 szt. po 2 746,59 zł</t>
  </si>
  <si>
    <t>Laptopy zakupione w ramach projektu Zdalna Szkoła Plus - 27 szt. po 2 746,59 zł</t>
  </si>
  <si>
    <t>wartość KB obiektu +wartość przeprowadzonych remontów</t>
  </si>
  <si>
    <t>rodzaj wartości (księgowa brutto - KB; odtworzeniowa - O)</t>
  </si>
  <si>
    <t>Basen miejski + na terenie basenu znajdują sie 4 panele solarne oraz 2 pompy ciepla</t>
  </si>
  <si>
    <t>cegła, kamień</t>
  </si>
  <si>
    <t>cegła,, kamień</t>
  </si>
  <si>
    <t>żelbetowy prefabrykowany</t>
  </si>
  <si>
    <t>dachówka</t>
  </si>
  <si>
    <t>beton, papa</t>
  </si>
  <si>
    <t>pustak ceramiczny</t>
  </si>
  <si>
    <t>prefabrykat</t>
  </si>
  <si>
    <t>papa, beton</t>
  </si>
  <si>
    <t>Tabela nr 6</t>
  </si>
  <si>
    <t>drukarka Canon Color MF 645cx</t>
  </si>
  <si>
    <t>drukarka HP Laser Jet 3035xs</t>
  </si>
  <si>
    <t>niszczarka HSMX13 SHredStar szt.4x811,80</t>
  </si>
  <si>
    <t>tablica interaktywna HT9    sztuk4x2214,00</t>
  </si>
  <si>
    <t>projektor multimedialny Optoma ML750 szt.4x2583</t>
  </si>
  <si>
    <t>projektor multimedialny VivitekDX281 st szt.4x1900,00</t>
  </si>
  <si>
    <t>tablica interaktywna Esprit MTPro80</t>
  </si>
  <si>
    <t>projektor multimedialny BenqMx808 STH</t>
  </si>
  <si>
    <t>komputer PC i5 16GB GT1030 w10</t>
  </si>
  <si>
    <t>kserokopiarka MPC306</t>
  </si>
  <si>
    <t>sekator AKU nożyce BOSCH</t>
  </si>
  <si>
    <t>budmiar laser liniowy krzyżowy EL601</t>
  </si>
  <si>
    <t>odkurzacz przemysłowy Riwall ZYGA</t>
  </si>
  <si>
    <t>nawigacja Peiyna PY-GPS5014</t>
  </si>
  <si>
    <t>nawigacja GPS Navitel E500</t>
  </si>
  <si>
    <t>notebook Lenovo V130-15 szt.35 x 3284,10</t>
  </si>
  <si>
    <t>tablet graficzny XP-PenDecoProM szt.4 x 449</t>
  </si>
  <si>
    <t>laptop Toshiba DynabookProC50 szt.2 x 3300</t>
  </si>
  <si>
    <t>tablet z klawiaturą i oprogramowaniem BLOW Platinum TAB10 szt.25 x 970,47</t>
  </si>
  <si>
    <t>odkurzacz-parownica SV7EU Karcher</t>
  </si>
  <si>
    <t>rejestrator monitoringu Digital video BCS wewnątrz bud.</t>
  </si>
  <si>
    <t>Zestaw komputerowy AIO Lenovo</t>
  </si>
  <si>
    <t>2016, modernizacja w 2021</t>
  </si>
  <si>
    <t>około 55m - rzeka Płóczka</t>
  </si>
  <si>
    <t>Domofon</t>
  </si>
  <si>
    <t>Monitor interaktywny</t>
  </si>
  <si>
    <t>Pralka</t>
  </si>
  <si>
    <t>Czytnik do kart</t>
  </si>
  <si>
    <t>Drukarka Canon</t>
  </si>
  <si>
    <t xml:space="preserve">Komputer  </t>
  </si>
  <si>
    <t>Parownica Kercher 2 szt.</t>
  </si>
  <si>
    <t>Gofrownica Liege 2 szt.</t>
  </si>
  <si>
    <t>Odkurzacz Philips</t>
  </si>
  <si>
    <t>Czajnik Philips 2 szt.</t>
  </si>
  <si>
    <t>Radio Blaupunkt</t>
  </si>
  <si>
    <t>Lodówka Samsung</t>
  </si>
  <si>
    <t>Kalkulator Citizen</t>
  </si>
  <si>
    <t>Kolumna mobilna</t>
  </si>
  <si>
    <t>Laptop ACER 5 szt.</t>
  </si>
  <si>
    <t xml:space="preserve">Laptop ACER  </t>
  </si>
  <si>
    <t>Aparat cyfrowy</t>
  </si>
  <si>
    <t>Telefon komórkowy Samsung 2 szt.</t>
  </si>
  <si>
    <t>Wentylator</t>
  </si>
  <si>
    <t>Ozonator</t>
  </si>
  <si>
    <t>Komputer PC GER-POL</t>
  </si>
  <si>
    <t>Mikser cyfrowy Behringer</t>
  </si>
  <si>
    <t>Sony A7III+akcesoria</t>
  </si>
  <si>
    <t>Zadaszenie plenerowej sceny koncertowej w Parku Miejskim</t>
  </si>
  <si>
    <t>scena koncertowa</t>
  </si>
  <si>
    <t>kaplica cmentarna</t>
  </si>
  <si>
    <t xml:space="preserve">Parking przy ul. Kościelnej </t>
  </si>
  <si>
    <t>Przebudowa istniejącej nawierzchni sceny wraz z
istniejącymi schodami.
W ramach modernizacji zamontowano tablice informacyjne, ławki parkowe, kosze oraz stojaki na rowery</t>
  </si>
  <si>
    <t>4 ćw. XIX w.</t>
  </si>
  <si>
    <t>konstrukcja drewniania, kryty płytką włókno - cementową typu "struktonit"</t>
  </si>
  <si>
    <t>Lwówek Śląski, Al.. Wojska Polskiego, dz. 447</t>
  </si>
  <si>
    <t>drewniane i częściowo z płyt GK jako podwieszane do drewnianej konstrukcji dachu</t>
  </si>
  <si>
    <t>konstrukcja drewniane, kryty łupkiem naturalnym</t>
  </si>
  <si>
    <t xml:space="preserve">dz. nr 188/11 obręb 0001 Lwówek Śląski </t>
  </si>
  <si>
    <t>ok. 20 m od stawów w Parku Miejskim</t>
  </si>
  <si>
    <t>ok. 9 m od potoku Płuczka</t>
  </si>
  <si>
    <t>dostateczny, c.o. nie dotyczy</t>
  </si>
  <si>
    <t>do renowacji</t>
  </si>
  <si>
    <t>Gaszów, dz. nr 176/4, 59-600 Lwówek Śląski</t>
  </si>
  <si>
    <t>fundamenty żelbetowe, ściany z bloczków betonu komórkowego o grubości 240 [mm] murowanych na zaprawie cementowo – wapiennej klasy M5</t>
  </si>
  <si>
    <t>gęstożebrowy z żużlobetonowych pustaków Teriva o wysokości 210 [mm], prefabrykowanych belek kratownicowych z betonu klasy C16/20 w rozstawie osiowym co 600 [mm] i warstwy nadbetonu grubości 30 [mm] z betonu klasy C20/25</t>
  </si>
  <si>
    <t>konstrukcja drewniana, kryty dachówką ceramiczną karpiówką</t>
  </si>
  <si>
    <t>Dłużec siłownia zewnętrzna</t>
  </si>
  <si>
    <t>Rakowice Małe - siłownia zewnętrzna</t>
  </si>
  <si>
    <t>Włodzice Wielkie - budowa placu zabaw</t>
  </si>
  <si>
    <t>Żerkowice - budowa placu zabaw</t>
  </si>
  <si>
    <t>Rakowice Małóe</t>
  </si>
  <si>
    <t>Żerkowice</t>
  </si>
  <si>
    <t>2 km od rzeki</t>
  </si>
  <si>
    <t xml:space="preserve">tablica interaktywna HT96Z + projektor Optima </t>
  </si>
  <si>
    <t>projekt DIGITAL KIDS</t>
  </si>
  <si>
    <t>komputery biblioteka 2 szt.</t>
  </si>
  <si>
    <t>tablet 18 szt</t>
  </si>
  <si>
    <t>notebook LENOVO 14 szt</t>
  </si>
  <si>
    <t>notebook LENOVO 1 szt</t>
  </si>
  <si>
    <t>zestaw okularów</t>
  </si>
  <si>
    <t>tablica interaktywna HT96Z</t>
  </si>
  <si>
    <t>projektor</t>
  </si>
  <si>
    <t>zestaw interaktywny</t>
  </si>
  <si>
    <t>notebook Lenovo IdeaPad L-340  2 szt.</t>
  </si>
  <si>
    <t>zmywarka</t>
  </si>
  <si>
    <t>czy w konstrukcji budynku znajduje się płyta warstwowa (TAK/NIE)? Jeżeli TAK, to prosimy o informacje co wykonano z płyty wartstowej oraz jakie jest jej wypełnienie</t>
  </si>
  <si>
    <t>czy budynkek posiada instalację solarną (kolektory słoneczne)? (TAK/NIE). Jeżeli tak, to prosimy o podanie wartości; czy wartość ta wliczona jest do podanej wartości budynku?</t>
  </si>
  <si>
    <t>czy budynkek posiada instalację fotowoltaiczną? (TAK/NIE). Jeżeli tak, to prosimy o podanie wartości; czy wartość ta wliczona jest do podanej wartości budynku?</t>
  </si>
  <si>
    <t>Monitor LCD HT-75D TOMONHT-75D</t>
  </si>
  <si>
    <t>Drukarka 3 D</t>
  </si>
  <si>
    <t>Tablet Huawei Media Pad M5 lite</t>
  </si>
  <si>
    <t>Tablet Huawei Media Pad M5 Lite 10.1</t>
  </si>
  <si>
    <t>Notebook Lenovo V130-15IKB</t>
  </si>
  <si>
    <t>Tablet Huawey Pad M5 10 LTE</t>
  </si>
  <si>
    <t>Notebook Lenovo Ideapad L 340-15IRH</t>
  </si>
  <si>
    <t>Tablet Huawei Media Pad T5 10 WIFI</t>
  </si>
  <si>
    <t>Komputer przenośny Acer Aspire 3</t>
  </si>
  <si>
    <t>tablet Huawei T5</t>
  </si>
  <si>
    <t xml:space="preserve">Namioty handlowe </t>
  </si>
  <si>
    <t>składowane - ul. Przyjaciół Żołnierza 5, 59-600 Lwówek Śląski; sezonowo rozkładane na wolnym powietrzu</t>
  </si>
  <si>
    <t>do nauki</t>
  </si>
  <si>
    <t>z cegły</t>
  </si>
  <si>
    <t>żelbetonowe</t>
  </si>
  <si>
    <t>płaski, kryty papą na lepik</t>
  </si>
  <si>
    <t>100 metrów</t>
  </si>
  <si>
    <t>Kopiarka</t>
  </si>
  <si>
    <t>Aparat fotograficzny</t>
  </si>
  <si>
    <t xml:space="preserve">gaśnice (szt.9), czujnik bezpieczeństwa gazowego (na terenie obiektu), kraty na najniższej kondygnacji, monitoring </t>
  </si>
  <si>
    <t>fundamenty - kamienne; ściany - ceglano-kamienne</t>
  </si>
  <si>
    <t>betonowe, jeden strop betonowo-drewniany wypełniony szlaką</t>
  </si>
  <si>
    <t>konstrukcja drewniana, pokrycie dachu, dachówka - karpiowka</t>
  </si>
  <si>
    <t>bardzo dobry - wymiana w 2008r.</t>
  </si>
  <si>
    <t>Boisko Orlik z kontenerem</t>
  </si>
  <si>
    <t>dachówka ceramiczna, drewno</t>
  </si>
  <si>
    <t>drewno, blachodachówka</t>
  </si>
  <si>
    <t>3135,9 w tym 23,04 kontener</t>
  </si>
  <si>
    <t>niszczarka Fellowes LX85cc szt. 2 x 602,70</t>
  </si>
  <si>
    <t>2.  Miejsko - Gminny Ośrodek Pomocy Społecznej</t>
  </si>
  <si>
    <t>Aleja Wojska Polskiego 27, 59-600 Lwówek Śląski</t>
  </si>
  <si>
    <t>ul. Aleja Wojska Polskiego 21, 59-600 Lwówek Śląski</t>
  </si>
  <si>
    <t>11. Klub Dziecięcy nr 1</t>
  </si>
  <si>
    <t>Dawny budynek słodowni</t>
  </si>
  <si>
    <t>ul. Traugutta, 
dz. nr 236 obręb 0001 Lwówek Śląski</t>
  </si>
  <si>
    <t>Budynek szkolny (Pałac w Niwnicach)</t>
  </si>
  <si>
    <t xml:space="preserve">II poł. XVII wieku/ 1800 r., 1901 r., po 1945  </t>
  </si>
  <si>
    <t>366,8/ powierzchnia całkowita 1051,70 m 2</t>
  </si>
  <si>
    <t>Kaplica cmentarna</t>
  </si>
  <si>
    <t>Stacja naprawy rowerów</t>
  </si>
  <si>
    <t>tablica interaktywna AVTEK Board szt.1.</t>
  </si>
  <si>
    <t>drukarka HP 179 FNW Color szt. 1</t>
  </si>
  <si>
    <t>urządzenie podłoga interaktywna szt 1.</t>
  </si>
  <si>
    <t>lodówka</t>
  </si>
  <si>
    <t>ekspres do kawy</t>
  </si>
  <si>
    <t>laptopy 2 szt.</t>
  </si>
  <si>
    <t>kuchenka AMICA</t>
  </si>
  <si>
    <t>Urządzenie wielofunkcyjne HP Color Laser 179fnw</t>
  </si>
  <si>
    <t>Kserokopiarka Richo MP G4504</t>
  </si>
  <si>
    <t>Kserokopiarka Richo MPC 4504/67 16MB20624</t>
  </si>
  <si>
    <t>Centrala telefoniczna</t>
  </si>
  <si>
    <t>Telefon Systemowy CTS330</t>
  </si>
  <si>
    <t>Alco Blow</t>
  </si>
  <si>
    <t>Rejestrator IP NUR4104-P/wewn./</t>
  </si>
  <si>
    <t>Kamerka IP /wewn./</t>
  </si>
  <si>
    <t>Lodówka GORENJE</t>
  </si>
  <si>
    <t>tablica interaktywna</t>
  </si>
  <si>
    <t>Niszczarki 2 szt</t>
  </si>
  <si>
    <t>Myjka cisnieniowa</t>
  </si>
  <si>
    <t>Statyw elektryczny</t>
  </si>
  <si>
    <t>Grzejnik ceramiczny</t>
  </si>
  <si>
    <t>Wentylatory szt 3</t>
  </si>
  <si>
    <t>Rozdrabniacz</t>
  </si>
  <si>
    <t>Patelnia elektryczna</t>
  </si>
  <si>
    <t xml:space="preserve">Zamrażarka </t>
  </si>
  <si>
    <t>Blender</t>
  </si>
  <si>
    <t>Tablet APPLE iPad</t>
  </si>
  <si>
    <t>Przystań Izerska w Brunowie - altana</t>
  </si>
  <si>
    <t>Brunów, dz. nr 317, 59-600 Lwówek Śląski</t>
  </si>
  <si>
    <t>Zestaw komputerowy AIO HP</t>
  </si>
  <si>
    <t>Płóczki Górne 58, 59-600 Lwówek Śląski</t>
  </si>
  <si>
    <t>3 (w tym parter)</t>
  </si>
  <si>
    <t>budynek LOKu bezpieczany przez Urząd Miasta i Gminy</t>
  </si>
  <si>
    <t>Skaner ręczny IRS scan5 szt.1</t>
  </si>
  <si>
    <t>radiomagnetofon SONY ZSPs50 szt.1</t>
  </si>
  <si>
    <t>laptop LENOVO 3-17ITL szt.1</t>
  </si>
  <si>
    <t>Garaż metalowy pod zeskok</t>
  </si>
  <si>
    <t>Zeskok do skoku wzwyż</t>
  </si>
  <si>
    <t>wym.500x400x70 cm</t>
  </si>
  <si>
    <t xml:space="preserve">Opaski medyczne dla seniorów SiDLY Care PRO – 60 szt - Opaski będą udostępniane mieszkańcom Gminy i Miasta Lwówek Ślaski w wieku 60+ na podstawie zawartej umowy użyczenia. </t>
  </si>
  <si>
    <t>Luneta widokowa</t>
  </si>
  <si>
    <t>Defiblyrator</t>
  </si>
  <si>
    <t>Tablica AED do kapsuły ROTAID - zewnętrzna</t>
  </si>
  <si>
    <t>Kapsuła ROTAID zewnętrzna</t>
  </si>
  <si>
    <t>Klucz pediatryczny</t>
  </si>
  <si>
    <t>RAZEM SPRZĘT PRZENOŚNY</t>
  </si>
  <si>
    <t>Monitor interaktywny z podstawą</t>
  </si>
  <si>
    <t>Głośnik sony</t>
  </si>
  <si>
    <t>Telefon gigaset</t>
  </si>
  <si>
    <t>UTM Stormshield</t>
  </si>
  <si>
    <t>Robot wielofunkcyjny Kenwood</t>
  </si>
  <si>
    <t>DVD SONY</t>
  </si>
  <si>
    <t>Odkurzacz karcher</t>
  </si>
  <si>
    <t>Robot planetarny clatronic</t>
  </si>
  <si>
    <t>Gofrowania Adler</t>
  </si>
  <si>
    <t>Odkurzacz piorący Karcher</t>
  </si>
  <si>
    <t>Tablet Lenovo</t>
  </si>
  <si>
    <t>Lodówka Amica</t>
  </si>
  <si>
    <t>Komputer Lenovo</t>
  </si>
  <si>
    <t>Nagrywarka zewnętrzna</t>
  </si>
  <si>
    <t>dochody za 2023:           84 740 207,88 zł</t>
  </si>
  <si>
    <t>Tabela nr 5 - Wykaz pojazdów - GMINA I MIASTO LWÓWEK ŚLĄSKI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</si>
  <si>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</si>
  <si>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</si>
  <si>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</si>
  <si>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</si>
  <si>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</si>
  <si>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</si>
  <si>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</si>
  <si>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</si>
  <si>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</si>
  <si>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</si>
  <si>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</si>
  <si>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Dopuszczalna masa całkowita</t>
  </si>
  <si>
    <t>Przebieg</t>
  </si>
  <si>
    <t>Zabezpieczenia przeciwkradzieżowe</t>
  </si>
  <si>
    <t xml:space="preserve">Suma ubezpieczenia (wartość pojazdu z VAT) </t>
  </si>
  <si>
    <t xml:space="preserve">Okres ubezpieczenia OC </t>
  </si>
  <si>
    <t>Okres ubezpieczenia NW</t>
  </si>
  <si>
    <t>Okres ubezpieczenia AC i KR</t>
  </si>
  <si>
    <t>ASS (TAK/ NIE) / WARIANT</t>
  </si>
  <si>
    <t>Od</t>
  </si>
  <si>
    <t>Do</t>
  </si>
  <si>
    <t>1. Urząd Gminy i Miasta Lwówek Śląski - Właściciel</t>
  </si>
  <si>
    <t>DAF</t>
  </si>
  <si>
    <t>FA1500</t>
  </si>
  <si>
    <t>XLAAE50T000230298</t>
  </si>
  <si>
    <t>DLW 98AR</t>
  </si>
  <si>
    <t>POŻARNICZY</t>
  </si>
  <si>
    <t>29.08.1983</t>
  </si>
  <si>
    <t>IFA</t>
  </si>
  <si>
    <t>LA/TLF</t>
  </si>
  <si>
    <t>DLW 81AX</t>
  </si>
  <si>
    <t>17.06.2006</t>
  </si>
  <si>
    <t>SCANIA</t>
  </si>
  <si>
    <t>C</t>
  </si>
  <si>
    <t>LB81S1011453</t>
  </si>
  <si>
    <t>DLW L781</t>
  </si>
  <si>
    <t>11.08.2003</t>
  </si>
  <si>
    <t>STAR</t>
  </si>
  <si>
    <t>DLW J490</t>
  </si>
  <si>
    <t>01.01.1997</t>
  </si>
  <si>
    <t>ŻUK</t>
  </si>
  <si>
    <t>GLM8</t>
  </si>
  <si>
    <t>S2945080000000000</t>
  </si>
  <si>
    <t>DLW R616</t>
  </si>
  <si>
    <t>25.10.1978</t>
  </si>
  <si>
    <t>SKODA</t>
  </si>
  <si>
    <t>OCTAVIA</t>
  </si>
  <si>
    <t>TMBBE61Z08C004618</t>
  </si>
  <si>
    <t>DLW 50GY</t>
  </si>
  <si>
    <t>OSOBOWY</t>
  </si>
  <si>
    <t>27.06.2008</t>
  </si>
  <si>
    <t>immobiliser, alarm</t>
  </si>
  <si>
    <t>TAK / VIP</t>
  </si>
  <si>
    <t>CITROEN</t>
  </si>
  <si>
    <t>BERLINGO</t>
  </si>
  <si>
    <t>VF77J9HTC67622770</t>
  </si>
  <si>
    <t>DLW 80HY</t>
  </si>
  <si>
    <t>20.01.2009</t>
  </si>
  <si>
    <t>immobiliser, blokada skrzyni biegów</t>
  </si>
  <si>
    <t>TAK / ROZSZERZONY</t>
  </si>
  <si>
    <t>VF7GJ9HXC93486037</t>
  </si>
  <si>
    <t>DLW 10FX</t>
  </si>
  <si>
    <t>08.11.2007</t>
  </si>
  <si>
    <t>RENAULT</t>
  </si>
  <si>
    <t>TRAFIC</t>
  </si>
  <si>
    <t>VF1JLB7BSCV421492</t>
  </si>
  <si>
    <t>DLW 30NU</t>
  </si>
  <si>
    <t>13.03.2012</t>
  </si>
  <si>
    <t>immobiliser</t>
  </si>
  <si>
    <t>Autosan</t>
  </si>
  <si>
    <t>D732/03</t>
  </si>
  <si>
    <t>DLW W455</t>
  </si>
  <si>
    <t>Przyczepa do 4t</t>
  </si>
  <si>
    <t>5,45 t</t>
  </si>
  <si>
    <t>Gmina i Miasto Lwówek Śląski - Właściciel</t>
  </si>
  <si>
    <t>Renault</t>
  </si>
  <si>
    <t>VF6JN1A1200014445</t>
  </si>
  <si>
    <t>DLW13SR</t>
  </si>
  <si>
    <t>25.10.1989</t>
  </si>
  <si>
    <t xml:space="preserve">DACIA </t>
  </si>
  <si>
    <t>DUSTER SR 84 kW kombi</t>
  </si>
  <si>
    <t>VF1HJD20763552850</t>
  </si>
  <si>
    <t>DLWKA77</t>
  </si>
  <si>
    <t>25.07.2019</t>
  </si>
  <si>
    <t>TRAFIC 84 kW</t>
  </si>
  <si>
    <t>VF1FLB1DSDY485691</t>
  </si>
  <si>
    <t>DLWLC13</t>
  </si>
  <si>
    <t>ciężarowy</t>
  </si>
  <si>
    <t>05.03.2013</t>
  </si>
  <si>
    <t>CLAAS</t>
  </si>
  <si>
    <t>CELTIS 456</t>
  </si>
  <si>
    <t>M3642DA3641754</t>
  </si>
  <si>
    <t>DWRHW10</t>
  </si>
  <si>
    <t>ciągnik rolniczy</t>
  </si>
  <si>
    <t>09.05.2005</t>
  </si>
  <si>
    <t>Gmina i Miasto Lwówek Śląski - Ubezpieczajacy/ OSP we Włodzicach Wielkich REGON 231094114; NIP 616-152-18-59 -  Właściciel/Ubezpieczony</t>
  </si>
  <si>
    <t>DLW29VF</t>
  </si>
  <si>
    <t>16.02.1995</t>
  </si>
  <si>
    <t>Gmina i Miasto Lwówek Śląski - Ubezpieczajacy/ OSP w Kotliskach, Kotliska 40A, 59-600 Lwówek Śląski, REGON 231094150; NIP 616-155-17-19 -  Właściciel/Ubezpieczony</t>
  </si>
  <si>
    <t>IVECO</t>
  </si>
  <si>
    <t>70C18</t>
  </si>
  <si>
    <t>ZCFC670D7M5379717</t>
  </si>
  <si>
    <t>DLWMS48</t>
  </si>
  <si>
    <t>28.12.2020</t>
  </si>
  <si>
    <t>Gmina i Miasto Lwówek Śląski - Ubezpieczajacy/ OSP w Sobocie, Sobota 51, 59-600 Lwówek Śląski, REGON 231094120; NIP 616-152-03-86 -  Właściciel/Ubezpieczony</t>
  </si>
  <si>
    <t>LE 14.220</t>
  </si>
  <si>
    <t>WMAL80ZZ65Y137916</t>
  </si>
  <si>
    <t>DLWRF98</t>
  </si>
  <si>
    <t>23.12.2004</t>
  </si>
  <si>
    <t>2. Miejsko-Gminny Ośrodek Pomocy Społecznej - Właściciel</t>
  </si>
  <si>
    <t>Fiat Panda</t>
  </si>
  <si>
    <t>Dynamic</t>
  </si>
  <si>
    <t>ZFA16900000975544</t>
  </si>
  <si>
    <t>DLW70FV</t>
  </si>
  <si>
    <t>Osobowy</t>
  </si>
  <si>
    <t>1,3 l</t>
  </si>
  <si>
    <t>05.11.2007</t>
  </si>
  <si>
    <t>3. Lwówecki Ośrodek Kultury - Właściciel</t>
  </si>
  <si>
    <t>Volkswagen</t>
  </si>
  <si>
    <t>VWLT 35</t>
  </si>
  <si>
    <t>WV1ZZZ2DZ5H003310</t>
  </si>
  <si>
    <t>DLW90EW</t>
  </si>
  <si>
    <t>16.07.2004</t>
  </si>
  <si>
    <t>ogrodzenie, kamera zewnętrzna</t>
  </si>
  <si>
    <t>ogrodzenie,</t>
  </si>
  <si>
    <t xml:space="preserve">ogrodzenie, </t>
  </si>
  <si>
    <t>trwa montaż instalacji fotowoltaicznej</t>
  </si>
  <si>
    <t>remont dachu 25.08.2001r.koszt 90000zł, trwa modernizacja</t>
  </si>
  <si>
    <t>trwa modernizacja</t>
  </si>
  <si>
    <t>remont dachu 13.10.2009r. Koszt 237263zł. Trwa modernizacja</t>
  </si>
  <si>
    <t>drukarka 3D flashforge</t>
  </si>
  <si>
    <t>skaner 3D Einscan SE</t>
  </si>
  <si>
    <t>logopedia Pro pakiet Platinum</t>
  </si>
  <si>
    <t>komputer Server Dell Power Edge T-150</t>
  </si>
  <si>
    <t>aparat fotograficzny Canon G7X szt.2</t>
  </si>
  <si>
    <t>sprzęt i oprogr. Spektrum Autyzm(tablet Lenovo M10)</t>
  </si>
  <si>
    <t>aparat HPM Easy Biofeedback 4 kan.(laptop Asus Fx506</t>
  </si>
  <si>
    <t>laminator HP Onetom Combo A3</t>
  </si>
  <si>
    <t>radio S.C.-HC 200EG-w mikro</t>
  </si>
  <si>
    <t>laptop HP Elite Book 650</t>
  </si>
  <si>
    <t>notebook Dell Vestro 3510</t>
  </si>
  <si>
    <t>zasilacz UPS BX 1600MI-FR</t>
  </si>
  <si>
    <t>laptop MS/15-11400H</t>
  </si>
  <si>
    <t>okulary google VR Premium sztuk 8.</t>
  </si>
  <si>
    <t>urządzenie wielofunkcyjne Brother MFCL2712</t>
  </si>
  <si>
    <t>8520Z, 8010 B</t>
  </si>
  <si>
    <t>LAPTOP X5151516GBS12SSDW11</t>
  </si>
  <si>
    <t xml:space="preserve">LAPTOPDBSATPRO014/1316GB </t>
  </si>
  <si>
    <t>Drukarka HP LaserJet Pro M15W</t>
  </si>
  <si>
    <t>Niszczarka LEITZ  P4</t>
  </si>
  <si>
    <t>Monitor LCD Led Dell P2722H</t>
  </si>
  <si>
    <t>Monitor LCD Philips 272E2Fa</t>
  </si>
  <si>
    <t>Komputer Dell Vostro 3710 SFF</t>
  </si>
  <si>
    <t>Notebook Lenovo IP5 15,6"</t>
  </si>
  <si>
    <t>monitoring, gaśnice 6 gaśnic</t>
  </si>
  <si>
    <t>alarm - lokalnie, monitoring, gaśnice 10 szt. - pianowe, proszkowe i do elektroniki</t>
  </si>
  <si>
    <t>2022r.: 23 517,60 - remont WC; 24 354,00 - remont klatki schodowej; 24 231,00 - remont pomieszczeń biblioteki - wymiana drzwi; 24 600,00 - remont pomieszczenia na gabinet pedagoga</t>
  </si>
  <si>
    <t>pralka</t>
  </si>
  <si>
    <t>telefon komórkowy</t>
  </si>
  <si>
    <t>dysk szt.3</t>
  </si>
  <si>
    <t>EBOOK szt. 6</t>
  </si>
  <si>
    <t>SOUNDBAR</t>
  </si>
  <si>
    <t>Głośnik mobilny</t>
  </si>
  <si>
    <t>Radiodotwarzacz PHILIPS</t>
  </si>
  <si>
    <t>telefon komorkowy</t>
  </si>
  <si>
    <t>laminator</t>
  </si>
  <si>
    <t>Mauzoleum Hohbergów</t>
  </si>
  <si>
    <t>mauzoleum</t>
  </si>
  <si>
    <t>konstrukcja betonowa, kryty blachą miedzianą</t>
  </si>
  <si>
    <t>ok. 100 m od potoku Płuczka</t>
  </si>
  <si>
    <t>w 2022 r. przeprowadzono remont dachu - koszt robót budowlanych 120 940,00 zł brutto</t>
  </si>
  <si>
    <t>konstrukcja dobra, pokrycie nowe</t>
  </si>
  <si>
    <t>Ścieżka edukacyjna w Parku Miejskim</t>
  </si>
  <si>
    <t>tablice edukacyjne, ławostół, rzeźby roślinne</t>
  </si>
  <si>
    <t>Tabela 7</t>
  </si>
  <si>
    <t>Wykaz jednostek OSP oraz młodzieżowych i dziecięcych drużyn pożarniczych / liczba członków</t>
  </si>
  <si>
    <t>jednostka OSP</t>
  </si>
  <si>
    <t>liczba strażaków ratowników OSP</t>
  </si>
  <si>
    <t>liczba strażaków kandydatów na ratowników OSP</t>
  </si>
  <si>
    <t>liczba pozostałych strażaków</t>
  </si>
  <si>
    <t>Zbylutów</t>
  </si>
  <si>
    <t>drużyna MDP</t>
  </si>
  <si>
    <t>liczba członków</t>
  </si>
  <si>
    <t>drużyna DDP</t>
  </si>
  <si>
    <t>w granicach administracyjnych miasta 88,086 km, poza granicami adm. Miasta 29,910 km. RAZEM 117,996 km</t>
  </si>
  <si>
    <t>szkoła podstawowa</t>
  </si>
  <si>
    <t>gaśnice, hydrant,alarm, monitoring</t>
  </si>
  <si>
    <t>CO _ Olej Opałowy, sieć wodno-kanalizacyjna stan dobry</t>
  </si>
  <si>
    <t>Ubezpieczony</t>
  </si>
  <si>
    <t>Ryzyko</t>
  </si>
  <si>
    <t>Data Szkody</t>
  </si>
  <si>
    <t>Data zgł. do TU</t>
  </si>
  <si>
    <t>Opis szkody</t>
  </si>
  <si>
    <t>Status</t>
  </si>
  <si>
    <t>Data decyzji</t>
  </si>
  <si>
    <t>Wypłata</t>
  </si>
  <si>
    <t>OC dróg</t>
  </si>
  <si>
    <t>Zamknięta</t>
  </si>
  <si>
    <t>Szyby</t>
  </si>
  <si>
    <t>OC ogólne</t>
  </si>
  <si>
    <t>Mienie od ognia i innych zdarzeń</t>
  </si>
  <si>
    <t>AC</t>
  </si>
  <si>
    <t>Kradzież</t>
  </si>
  <si>
    <t>Szkoła Podstawowa nr 1</t>
  </si>
  <si>
    <t>Uszkodzenie latarni ulicznej wskutek kolizji drogowej.</t>
  </si>
  <si>
    <t>Uszkodzenie barierek drogowych w wyniku powalonego drzewa.</t>
  </si>
  <si>
    <t>Uszkodzenie (wybicie) szyby w drzwiach zewnętrznych podczas koszenia trawy</t>
  </si>
  <si>
    <t>Uszkodzenie pojazdu (przednia szyba) w wyniku odprysku kamienia spod kół jadącego pojazdu.</t>
  </si>
  <si>
    <t>Uszkodzenie pojazdu na parkingu.</t>
  </si>
  <si>
    <t>Uszkodzenie elementów pojazdu w wyniku włamania do auta.</t>
  </si>
  <si>
    <t>Kradzież kamer monitoringu miejskiego.</t>
  </si>
  <si>
    <t>Zalanie pomieszczeń świetlicy wiejskiej w wyniku pęknięcia rury.</t>
  </si>
  <si>
    <t>Uszkodzenie kamery monitoringu miejskiego przez nieznanego sprawcę.</t>
  </si>
  <si>
    <t>Uszkodzenie (wybicie) szyby w hali sportowej wskutek uderzenia kamieniem przez nieznanego sprawcę</t>
  </si>
  <si>
    <t>Uszkodzenie samochodu przez przewrócony znak drogowy podczas silnego wiatru</t>
  </si>
  <si>
    <t>Zalanie pomieszczeń MGOPS w wyniku rozszczelnienia zbiornika wyrównawczego.</t>
  </si>
  <si>
    <t>Zalanie pomieszczeń użytkowych na parterze budynku, ogrodu oraz pomieszczenia gospodarczego wraz z wyposażeniem wskutek gwałtownej nawałnicy</t>
  </si>
  <si>
    <t>Zalanie pomieszczeń szkolnych wskutek intensywnych opadów deszczu.</t>
  </si>
  <si>
    <t>Kradzież 18 szt.opraw oświetleniowych przez nieznanych sprawców.</t>
  </si>
  <si>
    <t>Uszkodzenie pojazdu na drodze w wyniku najechania na studzienkę kanalizacyjną.</t>
  </si>
  <si>
    <t>Szkoła Podstawowa nr 2 im. 10-ej Sudeckiej Dywizji Piechoty</t>
  </si>
  <si>
    <t>Uszkodzenia ściany budynku hali sportowej, oraz zalanie przedsionka wejścia głównego przez silny porywisty wiatr i opady deszczu</t>
  </si>
  <si>
    <t>Uszkodzenie pojazdu w wyniku oderwania się pokrycia dachowego z garaży należących do Urzędu.</t>
  </si>
  <si>
    <t>Publiczne Przedszkole nr 1 w Lwówku Śląskim</t>
  </si>
  <si>
    <t>Zalanie pomieszczeń przedszkola wskutek pęknięcia zaworu przy baterii</t>
  </si>
  <si>
    <t>Uszkodzenie latarni wskutek kolizji drogowej przez nieznanego sprawcę</t>
  </si>
  <si>
    <t>Szkoła Podstawowa nr 1 im. Jana Pawła II</t>
  </si>
  <si>
    <t>Uszkodzenie ( pęknięcie ) szyb w  dwóch  oknach budynku szkoły na skutek dynamicznego zamknięcia okien podczas silego podmuchu  wiatru wywołanego przeciągiem.</t>
  </si>
  <si>
    <t>Uszkodzenie szyby w oknie budynku szkoły przez nieznanego sprawcę prawdopodobnie przez uderzenia kamieniem lub postrzale z broni pneumatycznej.</t>
  </si>
  <si>
    <t>Uszkodzenie ( peknięcie ) szyby w gabinecie dyrektora w budynku szkolnym po dynamicznym zamknięciu okna podczas przeciągu.</t>
  </si>
  <si>
    <t>Uszkodzenie pojazdu wskutek kolizji - auto stoczyło się na inny pojazd.</t>
  </si>
  <si>
    <t>Uszkodzenie pojazdu wskutek najechania na barierkę na paringu.</t>
  </si>
  <si>
    <t>2023-03-15/ 2023-01-27</t>
  </si>
  <si>
    <t>OC</t>
  </si>
  <si>
    <t>UBEZPIECZENIA KOMUNIKACYJNE</t>
  </si>
  <si>
    <t>UBEZPIECZENIA MAJĄTKOWE</t>
  </si>
  <si>
    <t>2020-03-30/ 2020-06-17</t>
  </si>
  <si>
    <t>2020-09-08/ 2020-08-25</t>
  </si>
  <si>
    <t>2021-08-30/ 2021-04-14</t>
  </si>
  <si>
    <t>2021-09-09/ 2021-10-19</t>
  </si>
  <si>
    <t>2021-11-02/ 2021-09-28</t>
  </si>
  <si>
    <t>2022-06-20/ 2022-10-06/ 2022-10-12</t>
  </si>
  <si>
    <t>2023-03-14/ 2023-02-08</t>
  </si>
  <si>
    <t>RYZYKO</t>
  </si>
  <si>
    <t>WYPŁATA</t>
  </si>
  <si>
    <t>zalanie lokalu wskutek przecieku wody z nieszczelnego dachu</t>
  </si>
  <si>
    <t>Statyw do kamery</t>
  </si>
  <si>
    <t>Notebook Lenovo - Sejsja ON-Line</t>
  </si>
  <si>
    <t>Notebook ACER</t>
  </si>
  <si>
    <t>Monitor Philips 42"</t>
  </si>
  <si>
    <t>Klimatyzator Serwerownia</t>
  </si>
  <si>
    <t>Monitor Dell dotyl - Sesja</t>
  </si>
  <si>
    <t>Dyski do NAS QNAP</t>
  </si>
  <si>
    <t>Niszcarka KOBRA</t>
  </si>
  <si>
    <t>Niszczarka Fellowes</t>
  </si>
  <si>
    <t>Komputer PC</t>
  </si>
  <si>
    <t>Dyski do sewera</t>
  </si>
  <si>
    <t>Komputer PC HP</t>
  </si>
  <si>
    <t>Zestaw Komputerowy COA WIN7</t>
  </si>
  <si>
    <t xml:space="preserve">wartość KB budynku + wartość przeprowadzonego remontu i wystawy multimedialnej + wartość robót budowlanych polegających na czyszczeniu posadzki w sieni w 2020 r. + wartość konserwacji Sali Mieszczańskiej </t>
  </si>
  <si>
    <t>przeprowadzony remont łazienek w 2022</t>
  </si>
  <si>
    <t>Siłownia zewnętrzna - Żerkowice</t>
  </si>
  <si>
    <t>20.03.2027</t>
  </si>
  <si>
    <t>02.11.2027</t>
  </si>
  <si>
    <t>30.12.2027</t>
  </si>
  <si>
    <t>08.05.2027</t>
  </si>
  <si>
    <t>26.06.2027</t>
  </si>
  <si>
    <t>08.06.2027</t>
  </si>
  <si>
    <t>19.01.2027</t>
  </si>
  <si>
    <t>07.11.2027</t>
  </si>
  <si>
    <t>11.03.2027</t>
  </si>
  <si>
    <t>13.04.2027</t>
  </si>
  <si>
    <t>24.07.2027</t>
  </si>
  <si>
    <t>08.01.2027</t>
  </si>
  <si>
    <t>23.03.2027</t>
  </si>
  <si>
    <t>14.02.2027</t>
  </si>
  <si>
    <t>14.01.2027</t>
  </si>
  <si>
    <t>04.11.2027</t>
  </si>
  <si>
    <t>25.04.2027</t>
  </si>
  <si>
    <t>21.03.2024</t>
  </si>
  <si>
    <t>03.11.2024</t>
  </si>
  <si>
    <t>31.12.2024</t>
  </si>
  <si>
    <t>09.05.2024</t>
  </si>
  <si>
    <t>27.06.2024</t>
  </si>
  <si>
    <t>09.06.2024</t>
  </si>
  <si>
    <t>20.01.2024</t>
  </si>
  <si>
    <t>08.11.2024</t>
  </si>
  <si>
    <t>12.03.2024</t>
  </si>
  <si>
    <t>01.01.2024</t>
  </si>
  <si>
    <t>14.04.2024</t>
  </si>
  <si>
    <t>25.07.2024</t>
  </si>
  <si>
    <t>09.01.2024</t>
  </si>
  <si>
    <t>24.03.2024</t>
  </si>
  <si>
    <t>15.02.2024</t>
  </si>
  <si>
    <t>15.01.2024</t>
  </si>
  <si>
    <t>05.11.2024</t>
  </si>
  <si>
    <t>26.04.2024</t>
  </si>
  <si>
    <t>31.12.2026</t>
  </si>
  <si>
    <t>Tabela nr 8. Szkodowość za okres 01.01.2020 - 06.06.2023</t>
  </si>
  <si>
    <t>Uszkodzenie pojazdu na drodze w wyniku najechnaia na studzienkę kanalizacyjną</t>
  </si>
  <si>
    <t xml:space="preserve">Monitor </t>
  </si>
  <si>
    <t xml:space="preserve">Drukarka OKI Laserowa </t>
  </si>
  <si>
    <t xml:space="preserve">Zestaw komputerowy </t>
  </si>
  <si>
    <t xml:space="preserve">Komputer Dell </t>
  </si>
  <si>
    <t>Monitor 27"</t>
  </si>
  <si>
    <t xml:space="preserve">Komputer PC </t>
  </si>
  <si>
    <t xml:space="preserve">Dron </t>
  </si>
  <si>
    <r>
      <t xml:space="preserve">1. Wykaz sprzętu elektronicznego </t>
    </r>
    <r>
      <rPr>
        <b/>
        <i/>
        <u val="single"/>
        <sz val="9"/>
        <rFont val="Arial"/>
        <family val="2"/>
      </rPr>
      <t>stacjonarnego</t>
    </r>
    <r>
      <rPr>
        <b/>
        <i/>
        <sz val="9"/>
        <rFont val="Arial"/>
        <family val="2"/>
      </rPr>
      <t xml:space="preserve"> </t>
    </r>
  </si>
  <si>
    <r>
      <t xml:space="preserve">2. Wykaz sprzętu elektronicznego </t>
    </r>
    <r>
      <rPr>
        <b/>
        <i/>
        <u val="single"/>
        <sz val="9"/>
        <rFont val="Arial"/>
        <family val="2"/>
      </rPr>
      <t>przenośnego</t>
    </r>
    <r>
      <rPr>
        <b/>
        <i/>
        <sz val="9"/>
        <rFont val="Arial"/>
        <family val="2"/>
      </rPr>
      <t xml:space="preserve"> </t>
    </r>
  </si>
  <si>
    <t xml:space="preserve"> O</t>
  </si>
  <si>
    <t>Wiejski dom twórczości i animacji kulturalnej w Gaszowie + fotowoltaika</t>
  </si>
  <si>
    <t>remont dachu - 164 991,72 zł
remont stropu i dachu w 2017 r. 
- 31 092,37 zł brutto, 2008r. 2022r. - częściowy remont po zalaniu - tynki: ściany i sufity - 27 401,00</t>
  </si>
  <si>
    <t xml:space="preserve">Zmywarka </t>
  </si>
  <si>
    <t>Radioodtwarzacz blaupunkt</t>
  </si>
  <si>
    <t>Działalność kulturalna -prowadzenie zajęć artystycznych i edukacyjnych w klubach i zespołach. Prowadzenie galerii wystawienniczej, oraz własnego teletekstu w lokalnej telewizji kablowej. Obsługa biura organizacyjnego Lwóweckiego Lata Agatowego i innych imprez organizowanych przez gminę . Popularyzacja profesjonalnych przedsięwzięć kulturalnych( muzyka, teatr, film). Wynajem pomieszczeń i sprzętu</t>
  </si>
  <si>
    <t>projektory szt. 4</t>
  </si>
  <si>
    <t>hala sportowa + nawierzchnia</t>
  </si>
  <si>
    <t>1995, remont nawierzchni w 2020r.                   (156 059,94 zł)</t>
  </si>
  <si>
    <t>Moniotor 27" Samsung, 2 szt.</t>
  </si>
  <si>
    <t>Urządzenie wielofunkcyjne OKI MB492, 10 szt.</t>
  </si>
  <si>
    <t>Drukarka OKI Laserowa, 3 szt.</t>
  </si>
  <si>
    <t xml:space="preserve">Urządzenie wielofunkcyjne HP, 2 szt. </t>
  </si>
  <si>
    <t>Skaner dokumentów Brother, 2 szt.</t>
  </si>
  <si>
    <t>Kamera RATUSZ, 2 szt.</t>
  </si>
  <si>
    <t>Niszczarka Pro OFFICE, 2 szt.</t>
  </si>
  <si>
    <t>UPS APC, 4 szt.</t>
  </si>
  <si>
    <t>Switch NETGEAR, 4 szt.</t>
  </si>
  <si>
    <t>Urządzenie Wielofunkcyjne Brother L5750, 10 szt.</t>
  </si>
  <si>
    <t>monitoring wizyjny, alarm,gaśnice proszkowe szt.12, kraty w oknach, hydranty wewnętrzne szt.2, hydrant zewnętrzny szt.1, instalacja odgromowa</t>
  </si>
  <si>
    <t>gaśnice proszkowe szt.3, instalacja odgromowa</t>
  </si>
  <si>
    <t>monitoring wizyjny, alarm, gaśnice proszkowe szt.6, kraty w oknach, hydranty wewnętrzne szt.3, instalacjs odgromowa</t>
  </si>
  <si>
    <t>gaśnice proszkowe szt.19, hydranty wewnętrzne szt.9, czujki i urządzenia alarmowe(lokalne na terenie obiektu)sprzęt alarmowy systemuSSWN</t>
  </si>
  <si>
    <t>Budynek szkoły A + fotowoltaika</t>
  </si>
  <si>
    <t>Budynek szkoły B + fotowoltaika</t>
  </si>
  <si>
    <t>bardzo dobre</t>
  </si>
  <si>
    <t xml:space="preserve">FIAT  </t>
  </si>
  <si>
    <t>DUCATO 96kW</t>
  </si>
  <si>
    <t>ZFA25000002F49958</t>
  </si>
  <si>
    <t>DW4LE83</t>
  </si>
  <si>
    <t>20.11.2017</t>
  </si>
  <si>
    <t>14.06.2024</t>
  </si>
  <si>
    <t>15.06.2027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</si>
</sst>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\ #,##0.00&quot; zł &quot;;\-#,##0.00&quot; zł &quot;;&quot; -&quot;#&quot; zł &quot;;@\ "/>
    <numFmt numFmtId="172" formatCode="_-* #,##0.00&quot; zł&quot;_-;\-* #,##0.00&quot; zł&quot;_-;_-* \-??&quot; zł&quot;_-;_-@_-"/>
    <numFmt numFmtId="173" formatCode="#,##0.00&quot; zł &quot;;\-#,##0.00&quot; zł &quot;;&quot; -&quot;#&quot; zł &quot;;@\ "/>
    <numFmt numFmtId="174" formatCode="yy/mm/dd"/>
    <numFmt numFmtId="175" formatCode="yy/mm/dd;@"/>
    <numFmt numFmtId="176" formatCode="d/mm/yyyy"/>
    <numFmt numFmtId="177" formatCode="#,###.00"/>
    <numFmt numFmtId="178" formatCode="0_ ;\-0\ "/>
    <numFmt numFmtId="179" formatCode="#,##0.000"/>
    <numFmt numFmtId="180" formatCode="[$-415]d\ mmmm\ yyyy"/>
    <numFmt numFmtId="181" formatCode="#,##0_ ;\-#,##0\ "/>
    <numFmt numFmtId="182" formatCode="#,##0.00\ _z_ł"/>
    <numFmt numFmtId="183" formatCode="#,##0.00_ ;\-#,##0.00\ "/>
    <numFmt numFmtId="184" formatCode="[$-415]dddd\,\ d\ mmmm\ yyyy"/>
    <numFmt numFmtId="185" formatCode="0.000"/>
    <numFmt numFmtId="186" formatCode="\ * #,##0.00&quot; zł &quot;;\-* #,##0.00&quot; zł &quot;;\ * \-#&quot; zł &quot;;\ @\ "/>
    <numFmt numFmtId="187" formatCode="[$-415]yyyy\-mm\-dd"/>
  </numFmts>
  <fonts count="8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u val="single"/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9"/>
      <color indexed="36"/>
      <name val="Arial"/>
      <family val="2"/>
    </font>
    <font>
      <sz val="9"/>
      <color indexed="30"/>
      <name val="Arial"/>
      <family val="2"/>
    </font>
    <font>
      <sz val="9"/>
      <color indexed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rgb="FF0000FF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7030A0"/>
      <name val="Arial"/>
      <family val="2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8" fillId="3" borderId="0" applyNumberFormat="0" applyBorder="0" applyAlignment="0" applyProtection="0"/>
    <xf numFmtId="0" fontId="51" fillId="4" borderId="0" applyNumberFormat="0" applyBorder="0" applyAlignment="0" applyProtection="0"/>
    <xf numFmtId="0" fontId="8" fillId="5" borderId="0" applyNumberFormat="0" applyBorder="0" applyAlignment="0" applyProtection="0"/>
    <xf numFmtId="0" fontId="51" fillId="6" borderId="0" applyNumberFormat="0" applyBorder="0" applyAlignment="0" applyProtection="0"/>
    <xf numFmtId="0" fontId="8" fillId="7" borderId="0" applyNumberFormat="0" applyBorder="0" applyAlignment="0" applyProtection="0"/>
    <xf numFmtId="0" fontId="51" fillId="8" borderId="0" applyNumberFormat="0" applyBorder="0" applyAlignment="0" applyProtection="0"/>
    <xf numFmtId="0" fontId="8" fillId="9" borderId="0" applyNumberFormat="0" applyBorder="0" applyAlignment="0" applyProtection="0"/>
    <xf numFmtId="0" fontId="51" fillId="10" borderId="0" applyNumberFormat="0" applyBorder="0" applyAlignment="0" applyProtection="0"/>
    <xf numFmtId="0" fontId="8" fillId="11" borderId="0" applyNumberFormat="0" applyBorder="0" applyAlignment="0" applyProtection="0"/>
    <xf numFmtId="0" fontId="51" fillId="12" borderId="0" applyNumberFormat="0" applyBorder="0" applyAlignment="0" applyProtection="0"/>
    <xf numFmtId="0" fontId="8" fillId="13" borderId="0" applyNumberFormat="0" applyBorder="0" applyAlignment="0" applyProtection="0"/>
    <xf numFmtId="0" fontId="51" fillId="14" borderId="0" applyNumberFormat="0" applyBorder="0" applyAlignment="0" applyProtection="0"/>
    <xf numFmtId="0" fontId="8" fillId="15" borderId="0" applyNumberFormat="0" applyBorder="0" applyAlignment="0" applyProtection="0"/>
    <xf numFmtId="0" fontId="51" fillId="16" borderId="0" applyNumberFormat="0" applyBorder="0" applyAlignment="0" applyProtection="0"/>
    <xf numFmtId="0" fontId="8" fillId="17" borderId="0" applyNumberFormat="0" applyBorder="0" applyAlignment="0" applyProtection="0"/>
    <xf numFmtId="0" fontId="51" fillId="18" borderId="0" applyNumberFormat="0" applyBorder="0" applyAlignment="0" applyProtection="0"/>
    <xf numFmtId="0" fontId="8" fillId="19" borderId="0" applyNumberFormat="0" applyBorder="0" applyAlignment="0" applyProtection="0"/>
    <xf numFmtId="0" fontId="51" fillId="20" borderId="0" applyNumberFormat="0" applyBorder="0" applyAlignment="0" applyProtection="0"/>
    <xf numFmtId="0" fontId="8" fillId="9" borderId="0" applyNumberFormat="0" applyBorder="0" applyAlignment="0" applyProtection="0"/>
    <xf numFmtId="0" fontId="51" fillId="21" borderId="0" applyNumberFormat="0" applyBorder="0" applyAlignment="0" applyProtection="0"/>
    <xf numFmtId="0" fontId="8" fillId="15" borderId="0" applyNumberFormat="0" applyBorder="0" applyAlignment="0" applyProtection="0"/>
    <xf numFmtId="0" fontId="51" fillId="22" borderId="0" applyNumberFormat="0" applyBorder="0" applyAlignment="0" applyProtection="0"/>
    <xf numFmtId="0" fontId="8" fillId="23" borderId="0" applyNumberFormat="0" applyBorder="0" applyAlignment="0" applyProtection="0"/>
    <xf numFmtId="0" fontId="52" fillId="24" borderId="0" applyNumberFormat="0" applyBorder="0" applyAlignment="0" applyProtection="0"/>
    <xf numFmtId="0" fontId="9" fillId="25" borderId="0" applyNumberFormat="0" applyBorder="0" applyAlignment="0" applyProtection="0"/>
    <xf numFmtId="0" fontId="52" fillId="26" borderId="0" applyNumberFormat="0" applyBorder="0" applyAlignment="0" applyProtection="0"/>
    <xf numFmtId="0" fontId="9" fillId="17" borderId="0" applyNumberFormat="0" applyBorder="0" applyAlignment="0" applyProtection="0"/>
    <xf numFmtId="0" fontId="52" fillId="27" borderId="0" applyNumberFormat="0" applyBorder="0" applyAlignment="0" applyProtection="0"/>
    <xf numFmtId="0" fontId="9" fillId="19" borderId="0" applyNumberFormat="0" applyBorder="0" applyAlignment="0" applyProtection="0"/>
    <xf numFmtId="0" fontId="52" fillId="28" borderId="0" applyNumberFormat="0" applyBorder="0" applyAlignment="0" applyProtection="0"/>
    <xf numFmtId="0" fontId="9" fillId="29" borderId="0" applyNumberFormat="0" applyBorder="0" applyAlignment="0" applyProtection="0"/>
    <xf numFmtId="0" fontId="52" fillId="30" borderId="0" applyNumberFormat="0" applyBorder="0" applyAlignment="0" applyProtection="0"/>
    <xf numFmtId="0" fontId="9" fillId="31" borderId="0" applyNumberFormat="0" applyBorder="0" applyAlignment="0" applyProtection="0"/>
    <xf numFmtId="0" fontId="52" fillId="32" borderId="0" applyNumberFormat="0" applyBorder="0" applyAlignment="0" applyProtection="0"/>
    <xf numFmtId="0" fontId="9" fillId="33" borderId="0" applyNumberFormat="0" applyBorder="0" applyAlignment="0" applyProtection="0"/>
    <xf numFmtId="0" fontId="52" fillId="34" borderId="0" applyNumberFormat="0" applyBorder="0" applyAlignment="0" applyProtection="0"/>
    <xf numFmtId="0" fontId="9" fillId="35" borderId="0" applyNumberFormat="0" applyBorder="0" applyAlignment="0" applyProtection="0"/>
    <xf numFmtId="0" fontId="52" fillId="36" borderId="0" applyNumberFormat="0" applyBorder="0" applyAlignment="0" applyProtection="0"/>
    <xf numFmtId="0" fontId="9" fillId="37" borderId="0" applyNumberFormat="0" applyBorder="0" applyAlignment="0" applyProtection="0"/>
    <xf numFmtId="0" fontId="52" fillId="38" borderId="0" applyNumberFormat="0" applyBorder="0" applyAlignment="0" applyProtection="0"/>
    <xf numFmtId="0" fontId="9" fillId="39" borderId="0" applyNumberFormat="0" applyBorder="0" applyAlignment="0" applyProtection="0"/>
    <xf numFmtId="0" fontId="52" fillId="40" borderId="0" applyNumberFormat="0" applyBorder="0" applyAlignment="0" applyProtection="0"/>
    <xf numFmtId="0" fontId="9" fillId="29" borderId="0" applyNumberFormat="0" applyBorder="0" applyAlignment="0" applyProtection="0"/>
    <xf numFmtId="0" fontId="52" fillId="41" borderId="0" applyNumberFormat="0" applyBorder="0" applyAlignment="0" applyProtection="0"/>
    <xf numFmtId="0" fontId="9" fillId="31" borderId="0" applyNumberFormat="0" applyBorder="0" applyAlignment="0" applyProtection="0"/>
    <xf numFmtId="0" fontId="52" fillId="42" borderId="0" applyNumberFormat="0" applyBorder="0" applyAlignment="0" applyProtection="0"/>
    <xf numFmtId="0" fontId="9" fillId="43" borderId="0" applyNumberFormat="0" applyBorder="0" applyAlignment="0" applyProtection="0"/>
    <xf numFmtId="0" fontId="53" fillId="44" borderId="1" applyNumberFormat="0" applyAlignment="0" applyProtection="0"/>
    <xf numFmtId="0" fontId="10" fillId="13" borderId="2" applyNumberFormat="0" applyAlignment="0" applyProtection="0"/>
    <xf numFmtId="0" fontId="54" fillId="45" borderId="3" applyNumberFormat="0" applyAlignment="0" applyProtection="0"/>
    <xf numFmtId="0" fontId="11" fillId="46" borderId="4" applyNumberFormat="0" applyAlignment="0" applyProtection="0"/>
    <xf numFmtId="0" fontId="12" fillId="7" borderId="0" applyNumberFormat="0" applyBorder="0" applyAlignment="0" applyProtection="0"/>
    <xf numFmtId="0" fontId="55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Border="0" applyProtection="0">
      <alignment/>
    </xf>
    <xf numFmtId="0" fontId="57" fillId="0" borderId="5" applyNumberFormat="0" applyFill="0" applyAlignment="0" applyProtection="0"/>
    <xf numFmtId="0" fontId="13" fillId="0" borderId="6" applyNumberFormat="0" applyFill="0" applyAlignment="0" applyProtection="0"/>
    <xf numFmtId="0" fontId="58" fillId="48" borderId="7" applyNumberFormat="0" applyAlignment="0" applyProtection="0"/>
    <xf numFmtId="0" fontId="14" fillId="49" borderId="8" applyNumberFormat="0" applyAlignment="0" applyProtection="0"/>
    <xf numFmtId="0" fontId="59" fillId="0" borderId="9" applyNumberFormat="0" applyFill="0" applyAlignment="0" applyProtection="0"/>
    <xf numFmtId="0" fontId="15" fillId="0" borderId="10" applyNumberFormat="0" applyFill="0" applyAlignment="0" applyProtection="0"/>
    <xf numFmtId="0" fontId="60" fillId="0" borderId="11" applyNumberFormat="0" applyFill="0" applyAlignment="0" applyProtection="0"/>
    <xf numFmtId="0" fontId="16" fillId="0" borderId="12" applyNumberFormat="0" applyFill="0" applyAlignment="0" applyProtection="0"/>
    <xf numFmtId="0" fontId="61" fillId="0" borderId="13" applyNumberFormat="0" applyFill="0" applyAlignment="0" applyProtection="0"/>
    <xf numFmtId="0" fontId="17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50" borderId="0" applyNumberFormat="0" applyBorder="0" applyAlignment="0" applyProtection="0"/>
    <xf numFmtId="0" fontId="62" fillId="5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64" fillId="45" borderId="1" applyNumberFormat="0" applyAlignment="0" applyProtection="0"/>
    <xf numFmtId="0" fontId="19" fillId="46" borderId="2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15" applyNumberFormat="0" applyFill="0" applyAlignment="0" applyProtection="0"/>
    <xf numFmtId="0" fontId="20" fillId="0" borderId="16" applyNumberFormat="0" applyFill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172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0" fillId="0" borderId="0" applyBorder="0" applyProtection="0">
      <alignment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Border="0" applyProtection="0">
      <alignment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69" fillId="54" borderId="0" applyNumberFormat="0" applyBorder="0" applyAlignment="0" applyProtection="0"/>
  </cellStyleXfs>
  <cellXfs count="70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170" fontId="0" fillId="0" borderId="0" xfId="0" applyNumberFormat="1" applyFont="1" applyFill="1" applyAlignment="1">
      <alignment horizontal="center"/>
    </xf>
    <xf numFmtId="0" fontId="0" fillId="55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55" borderId="0" xfId="0" applyFont="1" applyFill="1" applyAlignment="1">
      <alignment/>
    </xf>
    <xf numFmtId="0" fontId="70" fillId="0" borderId="0" xfId="0" applyFont="1" applyFill="1" applyAlignment="1">
      <alignment/>
    </xf>
    <xf numFmtId="0" fontId="70" fillId="55" borderId="0" xfId="0" applyFont="1" applyFill="1" applyAlignment="1">
      <alignment/>
    </xf>
    <xf numFmtId="0" fontId="71" fillId="55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56" borderId="0" xfId="0" applyFont="1" applyFill="1" applyAlignment="1">
      <alignment/>
    </xf>
    <xf numFmtId="0" fontId="72" fillId="55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72" fillId="55" borderId="0" xfId="0" applyFont="1" applyFill="1" applyBorder="1" applyAlignment="1">
      <alignment/>
    </xf>
    <xf numFmtId="0" fontId="73" fillId="0" borderId="0" xfId="0" applyFont="1" applyFill="1" applyAlignment="1">
      <alignment horizontal="right" vertical="center"/>
    </xf>
    <xf numFmtId="0" fontId="74" fillId="0" borderId="0" xfId="0" applyFont="1" applyFill="1" applyAlignment="1">
      <alignment vertical="center"/>
    </xf>
    <xf numFmtId="170" fontId="74" fillId="0" borderId="0" xfId="0" applyNumberFormat="1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6" fillId="0" borderId="0" xfId="0" applyFont="1" applyAlignment="1">
      <alignment vertical="center"/>
    </xf>
    <xf numFmtId="49" fontId="77" fillId="0" borderId="0" xfId="0" applyNumberFormat="1" applyFont="1" applyAlignment="1">
      <alignment horizontal="justify" vertic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6" fillId="57" borderId="19" xfId="0" applyFont="1" applyFill="1" applyBorder="1" applyAlignment="1">
      <alignment horizontal="center" vertical="center"/>
    </xf>
    <xf numFmtId="0" fontId="76" fillId="57" borderId="19" xfId="0" applyFont="1" applyFill="1" applyBorder="1" applyAlignment="1">
      <alignment horizontal="center" vertical="center" wrapText="1"/>
    </xf>
    <xf numFmtId="0" fontId="76" fillId="57" borderId="20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6" fillId="0" borderId="2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wrapText="1"/>
    </xf>
    <xf numFmtId="0" fontId="25" fillId="0" borderId="0" xfId="0" applyFont="1" applyAlignment="1">
      <alignment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55" borderId="22" xfId="0" applyFont="1" applyFill="1" applyBorder="1" applyAlignment="1">
      <alignment horizontal="center" vertical="center" wrapText="1"/>
    </xf>
    <xf numFmtId="0" fontId="25" fillId="55" borderId="23" xfId="0" applyFont="1" applyFill="1" applyBorder="1" applyAlignment="1">
      <alignment horizontal="center" vertical="center" wrapText="1"/>
    </xf>
    <xf numFmtId="0" fontId="25" fillId="55" borderId="24" xfId="0" applyFont="1" applyFill="1" applyBorder="1" applyAlignment="1">
      <alignment horizontal="center" vertical="center" wrapText="1"/>
    </xf>
    <xf numFmtId="0" fontId="25" fillId="55" borderId="25" xfId="0" applyFont="1" applyFill="1" applyBorder="1" applyAlignment="1">
      <alignment horizontal="center" vertical="center" wrapText="1"/>
    </xf>
    <xf numFmtId="0" fontId="25" fillId="55" borderId="26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55" borderId="27" xfId="0" applyFont="1" applyFill="1" applyBorder="1" applyAlignment="1">
      <alignment horizontal="center" vertical="center" wrapText="1"/>
    </xf>
    <xf numFmtId="0" fontId="28" fillId="55" borderId="27" xfId="0" applyFont="1" applyFill="1" applyBorder="1" applyAlignment="1">
      <alignment horizontal="center" vertical="center" wrapText="1"/>
    </xf>
    <xf numFmtId="170" fontId="25" fillId="55" borderId="28" xfId="0" applyNumberFormat="1" applyFont="1" applyFill="1" applyBorder="1" applyAlignment="1">
      <alignment horizontal="center" vertical="center" wrapText="1"/>
    </xf>
    <xf numFmtId="170" fontId="26" fillId="55" borderId="28" xfId="0" applyNumberFormat="1" applyFont="1" applyFill="1" applyBorder="1" applyAlignment="1">
      <alignment horizontal="center" vertical="center" wrapText="1"/>
    </xf>
    <xf numFmtId="0" fontId="28" fillId="55" borderId="28" xfId="0" applyFont="1" applyFill="1" applyBorder="1" applyAlignment="1">
      <alignment horizontal="center" vertical="center" wrapText="1"/>
    </xf>
    <xf numFmtId="0" fontId="0" fillId="55" borderId="0" xfId="0" applyFont="1" applyFill="1" applyAlignment="1">
      <alignment vertical="center" wrapText="1"/>
    </xf>
    <xf numFmtId="0" fontId="0" fillId="55" borderId="0" xfId="0" applyFont="1" applyFill="1" applyAlignment="1">
      <alignment vertical="center"/>
    </xf>
    <xf numFmtId="0" fontId="1" fillId="0" borderId="28" xfId="0" applyFont="1" applyBorder="1" applyAlignment="1">
      <alignment horizontal="center" vertical="center"/>
    </xf>
    <xf numFmtId="170" fontId="1" fillId="0" borderId="28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70" fontId="1" fillId="0" borderId="2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0" borderId="28" xfId="0" applyFont="1" applyFill="1" applyBorder="1" applyAlignment="1">
      <alignment horizontal="center" vertical="center" wrapText="1"/>
    </xf>
    <xf numFmtId="170" fontId="26" fillId="0" borderId="28" xfId="0" applyNumberFormat="1" applyFont="1" applyFill="1" applyBorder="1" applyAlignment="1">
      <alignment horizontal="center" vertical="center" wrapText="1"/>
    </xf>
    <xf numFmtId="0" fontId="25" fillId="0" borderId="28" xfId="91" applyFont="1" applyBorder="1" applyAlignment="1">
      <alignment vertical="center" wrapText="1"/>
      <protection/>
    </xf>
    <xf numFmtId="0" fontId="25" fillId="0" borderId="28" xfId="91" applyFont="1" applyBorder="1" applyAlignment="1">
      <alignment horizontal="center" vertical="center" wrapText="1"/>
      <protection/>
    </xf>
    <xf numFmtId="0" fontId="25" fillId="0" borderId="28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vertical="center" wrapText="1"/>
    </xf>
    <xf numFmtId="170" fontId="25" fillId="0" borderId="28" xfId="0" applyNumberFormat="1" applyFont="1" applyFill="1" applyBorder="1" applyAlignment="1">
      <alignment horizontal="center" vertical="center" wrapText="1"/>
    </xf>
    <xf numFmtId="0" fontId="25" fillId="55" borderId="28" xfId="0" applyFont="1" applyFill="1" applyBorder="1" applyAlignment="1">
      <alignment vertical="center" wrapText="1"/>
    </xf>
    <xf numFmtId="0" fontId="25" fillId="0" borderId="28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 vertical="center" wrapText="1"/>
    </xf>
    <xf numFmtId="0" fontId="26" fillId="58" borderId="28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vertical="center" wrapText="1"/>
    </xf>
    <xf numFmtId="0" fontId="26" fillId="55" borderId="0" xfId="0" applyFont="1" applyFill="1" applyBorder="1" applyAlignment="1">
      <alignment horizontal="left" vertical="center" wrapText="1"/>
    </xf>
    <xf numFmtId="3" fontId="25" fillId="55" borderId="28" xfId="0" applyNumberFormat="1" applyFont="1" applyFill="1" applyBorder="1" applyAlignment="1">
      <alignment horizontal="center" vertical="center" wrapText="1"/>
    </xf>
    <xf numFmtId="170" fontId="25" fillId="55" borderId="28" xfId="0" applyNumberFormat="1" applyFont="1" applyFill="1" applyBorder="1" applyAlignment="1">
      <alignment vertical="center" wrapText="1"/>
    </xf>
    <xf numFmtId="0" fontId="25" fillId="55" borderId="28" xfId="0" applyNumberFormat="1" applyFont="1" applyFill="1" applyBorder="1" applyAlignment="1">
      <alignment horizontal="center" vertical="center" wrapText="1"/>
    </xf>
    <xf numFmtId="0" fontId="26" fillId="55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55" borderId="30" xfId="0" applyFont="1" applyFill="1" applyBorder="1" applyAlignment="1">
      <alignment horizontal="center" vertical="center" wrapText="1"/>
    </xf>
    <xf numFmtId="170" fontId="26" fillId="55" borderId="26" xfId="0" applyNumberFormat="1" applyFont="1" applyFill="1" applyBorder="1" applyAlignment="1">
      <alignment horizontal="center" vertical="center" wrapText="1"/>
    </xf>
    <xf numFmtId="0" fontId="28" fillId="55" borderId="26" xfId="0" applyFont="1" applyFill="1" applyBorder="1" applyAlignment="1">
      <alignment horizontal="center" vertical="center" wrapText="1"/>
    </xf>
    <xf numFmtId="0" fontId="25" fillId="55" borderId="26" xfId="0" applyFont="1" applyFill="1" applyBorder="1" applyAlignment="1">
      <alignment horizontal="center"/>
    </xf>
    <xf numFmtId="0" fontId="25" fillId="55" borderId="31" xfId="0" applyFont="1" applyFill="1" applyBorder="1" applyAlignment="1">
      <alignment horizontal="center"/>
    </xf>
    <xf numFmtId="0" fontId="28" fillId="55" borderId="22" xfId="0" applyFont="1" applyFill="1" applyBorder="1" applyAlignment="1">
      <alignment horizontal="center" vertical="center" wrapText="1"/>
    </xf>
    <xf numFmtId="0" fontId="26" fillId="55" borderId="26" xfId="0" applyFont="1" applyFill="1" applyBorder="1" applyAlignment="1">
      <alignment horizontal="center" vertical="center" wrapText="1"/>
    </xf>
    <xf numFmtId="4" fontId="25" fillId="55" borderId="26" xfId="0" applyNumberFormat="1" applyFont="1" applyFill="1" applyBorder="1" applyAlignment="1">
      <alignment horizontal="center" vertical="center" wrapText="1"/>
    </xf>
    <xf numFmtId="170" fontId="26" fillId="59" borderId="19" xfId="0" applyNumberFormat="1" applyFont="1" applyFill="1" applyBorder="1" applyAlignment="1">
      <alignment horizontal="center" vertical="center" wrapText="1"/>
    </xf>
    <xf numFmtId="4" fontId="25" fillId="59" borderId="19" xfId="0" applyNumberFormat="1" applyFont="1" applyFill="1" applyBorder="1" applyAlignment="1">
      <alignment horizontal="center" vertical="center" wrapText="1"/>
    </xf>
    <xf numFmtId="0" fontId="28" fillId="59" borderId="19" xfId="0" applyFont="1" applyFill="1" applyBorder="1" applyAlignment="1">
      <alignment horizontal="center" vertical="center" wrapText="1"/>
    </xf>
    <xf numFmtId="0" fontId="25" fillId="59" borderId="19" xfId="0" applyFont="1" applyFill="1" applyBorder="1" applyAlignment="1">
      <alignment horizontal="center" vertical="center" wrapText="1"/>
    </xf>
    <xf numFmtId="0" fontId="25" fillId="59" borderId="19" xfId="0" applyFont="1" applyFill="1" applyBorder="1" applyAlignment="1">
      <alignment horizontal="center"/>
    </xf>
    <xf numFmtId="0" fontId="25" fillId="59" borderId="20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4" fontId="26" fillId="55" borderId="28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" fontId="26" fillId="0" borderId="28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56" borderId="24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4" fontId="26" fillId="55" borderId="24" xfId="0" applyNumberFormat="1" applyFont="1" applyFill="1" applyBorder="1" applyAlignment="1">
      <alignment horizontal="center" vertical="center" wrapText="1"/>
    </xf>
    <xf numFmtId="0" fontId="25" fillId="60" borderId="33" xfId="0" applyFont="1" applyFill="1" applyBorder="1" applyAlignment="1">
      <alignment horizontal="center" vertical="center" wrapText="1"/>
    </xf>
    <xf numFmtId="0" fontId="25" fillId="60" borderId="26" xfId="0" applyFont="1" applyFill="1" applyBorder="1" applyAlignment="1">
      <alignment vertical="center" wrapText="1"/>
    </xf>
    <xf numFmtId="0" fontId="25" fillId="60" borderId="26" xfId="0" applyFont="1" applyFill="1" applyBorder="1" applyAlignment="1">
      <alignment horizontal="center" vertical="center" wrapText="1"/>
    </xf>
    <xf numFmtId="0" fontId="26" fillId="60" borderId="26" xfId="0" applyFont="1" applyFill="1" applyBorder="1" applyAlignment="1">
      <alignment horizontal="center" vertical="center" wrapText="1"/>
    </xf>
    <xf numFmtId="170" fontId="26" fillId="60" borderId="26" xfId="0" applyNumberFormat="1" applyFont="1" applyFill="1" applyBorder="1" applyAlignment="1">
      <alignment horizontal="center" vertical="center" wrapText="1"/>
    </xf>
    <xf numFmtId="4" fontId="25" fillId="60" borderId="26" xfId="0" applyNumberFormat="1" applyFont="1" applyFill="1" applyBorder="1" applyAlignment="1">
      <alignment horizontal="center" vertical="center" wrapText="1"/>
    </xf>
    <xf numFmtId="0" fontId="28" fillId="60" borderId="26" xfId="0" applyFont="1" applyFill="1" applyBorder="1" applyAlignment="1">
      <alignment horizontal="center" vertical="center" wrapText="1"/>
    </xf>
    <xf numFmtId="0" fontId="25" fillId="60" borderId="31" xfId="0" applyFont="1" applyFill="1" applyBorder="1" applyAlignment="1">
      <alignment horizontal="center" vertical="center" wrapText="1"/>
    </xf>
    <xf numFmtId="0" fontId="25" fillId="57" borderId="34" xfId="0" applyFont="1" applyFill="1" applyBorder="1" applyAlignment="1">
      <alignment horizontal="center" vertical="center" wrapText="1"/>
    </xf>
    <xf numFmtId="0" fontId="26" fillId="57" borderId="35" xfId="0" applyFont="1" applyFill="1" applyBorder="1" applyAlignment="1">
      <alignment vertical="center" wrapText="1"/>
    </xf>
    <xf numFmtId="0" fontId="25" fillId="57" borderId="35" xfId="0" applyFont="1" applyFill="1" applyBorder="1" applyAlignment="1">
      <alignment horizontal="center" vertical="center" wrapText="1"/>
    </xf>
    <xf numFmtId="170" fontId="25" fillId="57" borderId="35" xfId="0" applyNumberFormat="1" applyFont="1" applyFill="1" applyBorder="1" applyAlignment="1">
      <alignment horizontal="center" vertical="center" wrapText="1"/>
    </xf>
    <xf numFmtId="4" fontId="25" fillId="57" borderId="35" xfId="0" applyNumberFormat="1" applyFont="1" applyFill="1" applyBorder="1" applyAlignment="1">
      <alignment horizontal="center" vertical="center" wrapText="1"/>
    </xf>
    <xf numFmtId="0" fontId="28" fillId="57" borderId="35" xfId="0" applyFont="1" applyFill="1" applyBorder="1" applyAlignment="1">
      <alignment horizontal="center" vertical="center" wrapText="1"/>
    </xf>
    <xf numFmtId="0" fontId="25" fillId="57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0" fontId="25" fillId="55" borderId="24" xfId="0" applyNumberFormat="1" applyFont="1" applyFill="1" applyBorder="1" applyAlignment="1">
      <alignment horizontal="center" vertical="center" wrapText="1"/>
    </xf>
    <xf numFmtId="0" fontId="28" fillId="55" borderId="24" xfId="0" applyFont="1" applyFill="1" applyBorder="1" applyAlignment="1">
      <alignment horizontal="center" vertical="center" wrapText="1"/>
    </xf>
    <xf numFmtId="4" fontId="26" fillId="0" borderId="27" xfId="0" applyNumberFormat="1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4" fontId="26" fillId="0" borderId="24" xfId="0" applyNumberFormat="1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57" borderId="39" xfId="0" applyFont="1" applyFill="1" applyBorder="1" applyAlignment="1">
      <alignment horizontal="center" vertical="center" wrapText="1"/>
    </xf>
    <xf numFmtId="0" fontId="25" fillId="57" borderId="40" xfId="0" applyFont="1" applyFill="1" applyBorder="1" applyAlignment="1">
      <alignment horizontal="center" vertical="center" wrapText="1"/>
    </xf>
    <xf numFmtId="0" fontId="26" fillId="60" borderId="28" xfId="0" applyFont="1" applyFill="1" applyBorder="1" applyAlignment="1">
      <alignment horizontal="center" vertical="center" wrapText="1"/>
    </xf>
    <xf numFmtId="170" fontId="26" fillId="60" borderId="28" xfId="0" applyNumberFormat="1" applyFont="1" applyFill="1" applyBorder="1" applyAlignment="1">
      <alignment horizontal="center" vertical="center" wrapText="1"/>
    </xf>
    <xf numFmtId="4" fontId="25" fillId="60" borderId="28" xfId="0" applyNumberFormat="1" applyFont="1" applyFill="1" applyBorder="1" applyAlignment="1">
      <alignment horizontal="center" vertical="center" wrapText="1"/>
    </xf>
    <xf numFmtId="0" fontId="28" fillId="60" borderId="28" xfId="0" applyFont="1" applyFill="1" applyBorder="1" applyAlignment="1">
      <alignment horizontal="center" vertical="center" wrapText="1"/>
    </xf>
    <xf numFmtId="0" fontId="25" fillId="55" borderId="28" xfId="0" applyFont="1" applyFill="1" applyBorder="1" applyAlignment="1">
      <alignment horizontal="center" vertical="center" wrapText="1"/>
    </xf>
    <xf numFmtId="0" fontId="25" fillId="55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9" fillId="0" borderId="0" xfId="0" applyFont="1" applyFill="1" applyAlignment="1">
      <alignment vertical="center"/>
    </xf>
    <xf numFmtId="170" fontId="25" fillId="0" borderId="22" xfId="0" applyNumberFormat="1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vertical="center" wrapText="1"/>
    </xf>
    <xf numFmtId="4" fontId="25" fillId="55" borderId="24" xfId="0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vertical="center" wrapText="1"/>
    </xf>
    <xf numFmtId="0" fontId="25" fillId="55" borderId="23" xfId="0" applyFont="1" applyFill="1" applyBorder="1" applyAlignment="1">
      <alignment horizontal="center" vertical="center"/>
    </xf>
    <xf numFmtId="170" fontId="26" fillId="55" borderId="28" xfId="0" applyNumberFormat="1" applyFont="1" applyFill="1" applyBorder="1" applyAlignment="1">
      <alignment horizontal="center" vertical="center"/>
    </xf>
    <xf numFmtId="0" fontId="25" fillId="55" borderId="32" xfId="0" applyFont="1" applyFill="1" applyBorder="1" applyAlignment="1">
      <alignment horizontal="center" vertical="center" wrapText="1"/>
    </xf>
    <xf numFmtId="0" fontId="25" fillId="55" borderId="41" xfId="0" applyFont="1" applyFill="1" applyBorder="1" applyAlignment="1">
      <alignment horizontal="center" vertical="center"/>
    </xf>
    <xf numFmtId="0" fontId="25" fillId="55" borderId="33" xfId="0" applyFont="1" applyFill="1" applyBorder="1" applyAlignment="1">
      <alignment horizontal="center" vertical="center" wrapText="1"/>
    </xf>
    <xf numFmtId="0" fontId="25" fillId="55" borderId="26" xfId="0" applyFont="1" applyFill="1" applyBorder="1" applyAlignment="1">
      <alignment vertical="center" wrapText="1"/>
    </xf>
    <xf numFmtId="0" fontId="25" fillId="55" borderId="31" xfId="0" applyFont="1" applyFill="1" applyBorder="1" applyAlignment="1">
      <alignment horizontal="center" vertical="center"/>
    </xf>
    <xf numFmtId="0" fontId="25" fillId="55" borderId="42" xfId="0" applyFont="1" applyFill="1" applyBorder="1" applyAlignment="1">
      <alignment horizontal="center" vertical="center"/>
    </xf>
    <xf numFmtId="0" fontId="25" fillId="55" borderId="43" xfId="0" applyFont="1" applyFill="1" applyBorder="1" applyAlignment="1">
      <alignment vertical="center"/>
    </xf>
    <xf numFmtId="0" fontId="25" fillId="55" borderId="44" xfId="0" applyFont="1" applyFill="1" applyBorder="1" applyAlignment="1">
      <alignment horizontal="center" vertical="center"/>
    </xf>
    <xf numFmtId="170" fontId="26" fillId="0" borderId="22" xfId="0" applyNumberFormat="1" applyFont="1" applyFill="1" applyBorder="1" applyAlignment="1">
      <alignment horizontal="center" vertical="center" wrapText="1"/>
    </xf>
    <xf numFmtId="170" fontId="26" fillId="0" borderId="27" xfId="0" applyNumberFormat="1" applyFont="1" applyFill="1" applyBorder="1" applyAlignment="1">
      <alignment horizontal="center" vertical="center" wrapText="1"/>
    </xf>
    <xf numFmtId="0" fontId="76" fillId="57" borderId="45" xfId="0" applyFont="1" applyFill="1" applyBorder="1" applyAlignment="1">
      <alignment horizontal="center" vertical="center"/>
    </xf>
    <xf numFmtId="0" fontId="76" fillId="57" borderId="4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4" fontId="25" fillId="57" borderId="19" xfId="0" applyNumberFormat="1" applyFont="1" applyFill="1" applyBorder="1" applyAlignment="1">
      <alignment horizontal="center" vertical="center" wrapText="1"/>
    </xf>
    <xf numFmtId="170" fontId="25" fillId="57" borderId="19" xfId="0" applyNumberFormat="1" applyFont="1" applyFill="1" applyBorder="1" applyAlignment="1">
      <alignment horizontal="center" vertical="center" wrapText="1"/>
    </xf>
    <xf numFmtId="0" fontId="28" fillId="57" borderId="19" xfId="0" applyFont="1" applyFill="1" applyBorder="1" applyAlignment="1">
      <alignment horizontal="center" vertical="center" wrapText="1"/>
    </xf>
    <xf numFmtId="170" fontId="26" fillId="55" borderId="22" xfId="0" applyNumberFormat="1" applyFont="1" applyFill="1" applyBorder="1" applyAlignment="1">
      <alignment horizontal="center" vertical="center" wrapText="1"/>
    </xf>
    <xf numFmtId="0" fontId="25" fillId="55" borderId="41" xfId="0" applyFont="1" applyFill="1" applyBorder="1" applyAlignment="1">
      <alignment horizontal="center" vertical="center" wrapText="1"/>
    </xf>
    <xf numFmtId="0" fontId="25" fillId="57" borderId="21" xfId="0" applyFont="1" applyFill="1" applyBorder="1" applyAlignment="1">
      <alignment horizontal="center" vertical="center" wrapText="1"/>
    </xf>
    <xf numFmtId="0" fontId="26" fillId="57" borderId="19" xfId="0" applyFont="1" applyFill="1" applyBorder="1" applyAlignment="1">
      <alignment vertical="center" wrapText="1"/>
    </xf>
    <xf numFmtId="0" fontId="25" fillId="57" borderId="19" xfId="0" applyFont="1" applyFill="1" applyBorder="1" applyAlignment="1">
      <alignment horizontal="center" vertical="center" wrapText="1"/>
    </xf>
    <xf numFmtId="0" fontId="25" fillId="57" borderId="20" xfId="0" applyFont="1" applyFill="1" applyBorder="1" applyAlignment="1">
      <alignment horizontal="center" vertical="center" wrapText="1"/>
    </xf>
    <xf numFmtId="4" fontId="25" fillId="0" borderId="28" xfId="0" applyNumberFormat="1" applyFont="1" applyFill="1" applyBorder="1" applyAlignment="1">
      <alignment horizontal="center" vertical="center" wrapText="1"/>
    </xf>
    <xf numFmtId="4" fontId="26" fillId="55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70" fontId="26" fillId="61" borderId="26" xfId="0" applyNumberFormat="1" applyFont="1" applyFill="1" applyBorder="1" applyAlignment="1">
      <alignment horizontal="center" vertical="center" wrapText="1"/>
    </xf>
    <xf numFmtId="4" fontId="25" fillId="61" borderId="26" xfId="0" applyNumberFormat="1" applyFont="1" applyFill="1" applyBorder="1" applyAlignment="1">
      <alignment horizontal="center" vertical="center" wrapText="1"/>
    </xf>
    <xf numFmtId="0" fontId="28" fillId="61" borderId="26" xfId="0" applyFont="1" applyFill="1" applyBorder="1" applyAlignment="1">
      <alignment horizontal="center" vertical="center" wrapText="1"/>
    </xf>
    <xf numFmtId="0" fontId="0" fillId="61" borderId="0" xfId="0" applyFont="1" applyFill="1" applyAlignment="1">
      <alignment vertical="center" wrapText="1"/>
    </xf>
    <xf numFmtId="44" fontId="26" fillId="0" borderId="28" xfId="109" applyNumberFormat="1" applyFont="1" applyFill="1" applyBorder="1" applyAlignment="1">
      <alignment horizontal="right" vertical="center" wrapText="1"/>
    </xf>
    <xf numFmtId="44" fontId="26" fillId="55" borderId="28" xfId="109" applyNumberFormat="1" applyFont="1" applyFill="1" applyBorder="1" applyAlignment="1">
      <alignment horizontal="right" vertical="center" wrapText="1"/>
    </xf>
    <xf numFmtId="44" fontId="26" fillId="58" borderId="28" xfId="109" applyNumberFormat="1" applyFont="1" applyFill="1" applyBorder="1" applyAlignment="1">
      <alignment horizontal="right" vertical="center" wrapText="1"/>
    </xf>
    <xf numFmtId="44" fontId="26" fillId="55" borderId="0" xfId="109" applyNumberFormat="1" applyFont="1" applyFill="1" applyBorder="1" applyAlignment="1">
      <alignment horizontal="right" vertical="center" wrapText="1"/>
    </xf>
    <xf numFmtId="44" fontId="25" fillId="0" borderId="0" xfId="109" applyNumberFormat="1" applyFont="1" applyFill="1" applyBorder="1" applyAlignment="1">
      <alignment horizontal="right" vertical="center" wrapText="1"/>
    </xf>
    <xf numFmtId="44" fontId="26" fillId="55" borderId="46" xfId="109" applyNumberFormat="1" applyFont="1" applyFill="1" applyBorder="1" applyAlignment="1">
      <alignment horizontal="right" vertical="center" wrapText="1"/>
    </xf>
    <xf numFmtId="44" fontId="26" fillId="59" borderId="28" xfId="109" applyNumberFormat="1" applyFont="1" applyFill="1" applyBorder="1" applyAlignment="1">
      <alignment horizontal="right" vertical="center" wrapText="1"/>
    </xf>
    <xf numFmtId="0" fontId="25" fillId="55" borderId="22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170" fontId="26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55" borderId="26" xfId="0" applyFont="1" applyFill="1" applyBorder="1" applyAlignment="1">
      <alignment/>
    </xf>
    <xf numFmtId="0" fontId="0" fillId="55" borderId="31" xfId="0" applyFont="1" applyFill="1" applyBorder="1" applyAlignment="1">
      <alignment/>
    </xf>
    <xf numFmtId="170" fontId="0" fillId="0" borderId="0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/>
    </xf>
    <xf numFmtId="0" fontId="25" fillId="55" borderId="29" xfId="0" applyFont="1" applyFill="1" applyBorder="1" applyAlignment="1">
      <alignment horizontal="center" vertical="center" wrapText="1"/>
    </xf>
    <xf numFmtId="7" fontId="26" fillId="55" borderId="22" xfId="109" applyNumberFormat="1" applyFont="1" applyFill="1" applyBorder="1" applyAlignment="1">
      <alignment horizontal="right" vertical="center" wrapText="1"/>
    </xf>
    <xf numFmtId="7" fontId="26" fillId="55" borderId="28" xfId="109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170" fontId="26" fillId="55" borderId="28" xfId="109" applyNumberFormat="1" applyFont="1" applyFill="1" applyBorder="1" applyAlignment="1">
      <alignment horizontal="right" vertical="center" wrapText="1"/>
    </xf>
    <xf numFmtId="7" fontId="26" fillId="59" borderId="28" xfId="109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5" fillId="0" borderId="47" xfId="0" applyFont="1" applyFill="1" applyBorder="1" applyAlignment="1">
      <alignment horizontal="center" vertical="center" wrapText="1"/>
    </xf>
    <xf numFmtId="170" fontId="25" fillId="0" borderId="24" xfId="0" applyNumberFormat="1" applyFont="1" applyFill="1" applyBorder="1" applyAlignment="1">
      <alignment horizontal="center" vertical="center" wrapText="1"/>
    </xf>
    <xf numFmtId="0" fontId="25" fillId="56" borderId="37" xfId="0" applyFont="1" applyFill="1" applyBorder="1" applyAlignment="1">
      <alignment horizontal="center" vertical="center"/>
    </xf>
    <xf numFmtId="0" fontId="25" fillId="56" borderId="27" xfId="0" applyFont="1" applyFill="1" applyBorder="1" applyAlignment="1">
      <alignment horizontal="left" vertical="center"/>
    </xf>
    <xf numFmtId="0" fontId="25" fillId="56" borderId="38" xfId="0" applyFont="1" applyFill="1" applyBorder="1" applyAlignment="1">
      <alignment horizontal="left" vertical="center" wrapText="1"/>
    </xf>
    <xf numFmtId="0" fontId="25" fillId="56" borderId="33" xfId="0" applyFont="1" applyFill="1" applyBorder="1" applyAlignment="1">
      <alignment horizontal="center" vertical="center"/>
    </xf>
    <xf numFmtId="0" fontId="25" fillId="56" borderId="26" xfId="0" applyFont="1" applyFill="1" applyBorder="1" applyAlignment="1">
      <alignment horizontal="left" vertical="center"/>
    </xf>
    <xf numFmtId="0" fontId="25" fillId="56" borderId="31" xfId="0" applyFont="1" applyFill="1" applyBorder="1" applyAlignment="1">
      <alignment horizontal="left" vertical="center" wrapText="1"/>
    </xf>
    <xf numFmtId="0" fontId="25" fillId="56" borderId="21" xfId="0" applyFont="1" applyFill="1" applyBorder="1" applyAlignment="1">
      <alignment horizontal="center" vertical="center"/>
    </xf>
    <xf numFmtId="0" fontId="25" fillId="56" borderId="19" xfId="0" applyFont="1" applyFill="1" applyBorder="1" applyAlignment="1">
      <alignment horizontal="left" vertical="center"/>
    </xf>
    <xf numFmtId="0" fontId="25" fillId="56" borderId="20" xfId="0" applyFont="1" applyFill="1" applyBorder="1" applyAlignment="1">
      <alignment horizontal="left" vertical="center" wrapText="1"/>
    </xf>
    <xf numFmtId="0" fontId="25" fillId="55" borderId="48" xfId="0" applyFont="1" applyFill="1" applyBorder="1" applyAlignment="1">
      <alignment horizontal="center" vertical="center"/>
    </xf>
    <xf numFmtId="0" fontId="25" fillId="55" borderId="21" xfId="0" applyFont="1" applyFill="1" applyBorder="1" applyAlignment="1">
      <alignment horizontal="center" vertical="center"/>
    </xf>
    <xf numFmtId="0" fontId="25" fillId="55" borderId="49" xfId="0" applyFont="1" applyFill="1" applyBorder="1" applyAlignment="1">
      <alignment vertical="center"/>
    </xf>
    <xf numFmtId="0" fontId="25" fillId="0" borderId="41" xfId="0" applyFont="1" applyFill="1" applyBorder="1" applyAlignment="1">
      <alignment horizontal="center" vertical="center" wrapText="1"/>
    </xf>
    <xf numFmtId="0" fontId="25" fillId="55" borderId="47" xfId="0" applyFont="1" applyFill="1" applyBorder="1" applyAlignment="1">
      <alignment horizontal="center" vertical="center" wrapText="1"/>
    </xf>
    <xf numFmtId="0" fontId="25" fillId="60" borderId="30" xfId="0" applyFont="1" applyFill="1" applyBorder="1" applyAlignment="1">
      <alignment horizontal="center" vertical="center" wrapText="1"/>
    </xf>
    <xf numFmtId="0" fontId="25" fillId="60" borderId="28" xfId="0" applyFont="1" applyFill="1" applyBorder="1" applyAlignment="1">
      <alignment vertical="center" wrapText="1"/>
    </xf>
    <xf numFmtId="0" fontId="25" fillId="60" borderId="28" xfId="0" applyFont="1" applyFill="1" applyBorder="1" applyAlignment="1">
      <alignment horizontal="center" vertical="center" wrapText="1"/>
    </xf>
    <xf numFmtId="0" fontId="25" fillId="60" borderId="23" xfId="0" applyFont="1" applyFill="1" applyBorder="1" applyAlignment="1">
      <alignment horizontal="center" vertical="center" wrapText="1"/>
    </xf>
    <xf numFmtId="0" fontId="25" fillId="61" borderId="26" xfId="0" applyFont="1" applyFill="1" applyBorder="1" applyAlignment="1">
      <alignment horizontal="center" vertical="center" wrapText="1"/>
    </xf>
    <xf numFmtId="0" fontId="25" fillId="61" borderId="31" xfId="0" applyFont="1" applyFill="1" applyBorder="1" applyAlignment="1">
      <alignment horizontal="center" vertical="center" wrapText="1"/>
    </xf>
    <xf numFmtId="0" fontId="25" fillId="55" borderId="28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/>
    </xf>
    <xf numFmtId="170" fontId="29" fillId="0" borderId="0" xfId="0" applyNumberFormat="1" applyFont="1" applyFill="1" applyBorder="1" applyAlignment="1">
      <alignment vertical="center"/>
    </xf>
    <xf numFmtId="170" fontId="0" fillId="0" borderId="28" xfId="0" applyNumberFormat="1" applyFont="1" applyFill="1" applyBorder="1" applyAlignment="1">
      <alignment vertical="center"/>
    </xf>
    <xf numFmtId="7" fontId="26" fillId="0" borderId="28" xfId="109" applyNumberFormat="1" applyFont="1" applyFill="1" applyBorder="1" applyAlignment="1">
      <alignment horizontal="right" vertical="center" wrapText="1"/>
    </xf>
    <xf numFmtId="0" fontId="26" fillId="55" borderId="50" xfId="0" applyFont="1" applyFill="1" applyBorder="1" applyAlignment="1">
      <alignment horizontal="center" vertical="center"/>
    </xf>
    <xf numFmtId="0" fontId="25" fillId="55" borderId="51" xfId="0" applyFont="1" applyFill="1" applyBorder="1" applyAlignment="1">
      <alignment horizontal="center" vertical="center" wrapText="1"/>
    </xf>
    <xf numFmtId="0" fontId="25" fillId="55" borderId="26" xfId="0" applyFont="1" applyFill="1" applyBorder="1" applyAlignment="1">
      <alignment/>
    </xf>
    <xf numFmtId="0" fontId="25" fillId="55" borderId="31" xfId="0" applyFont="1" applyFill="1" applyBorder="1" applyAlignment="1">
      <alignment/>
    </xf>
    <xf numFmtId="170" fontId="26" fillId="0" borderId="26" xfId="0" applyNumberFormat="1" applyFont="1" applyFill="1" applyBorder="1" applyAlignment="1">
      <alignment horizontal="center" vertical="center" wrapText="1"/>
    </xf>
    <xf numFmtId="4" fontId="25" fillId="0" borderId="26" xfId="0" applyNumberFormat="1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170" fontId="25" fillId="55" borderId="22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0" fillId="55" borderId="28" xfId="0" applyFont="1" applyFill="1" applyBorder="1" applyAlignment="1">
      <alignment horizontal="center" vertical="center"/>
    </xf>
    <xf numFmtId="0" fontId="0" fillId="55" borderId="0" xfId="0" applyFont="1" applyFill="1" applyAlignment="1">
      <alignment vertical="center"/>
    </xf>
    <xf numFmtId="170" fontId="0" fillId="55" borderId="0" xfId="0" applyNumberFormat="1" applyFont="1" applyFill="1" applyAlignment="1">
      <alignment vertical="center"/>
    </xf>
    <xf numFmtId="0" fontId="25" fillId="0" borderId="28" xfId="0" applyNumberFormat="1" applyFont="1" applyFill="1" applyBorder="1" applyAlignment="1">
      <alignment horizontal="center" vertical="center" wrapText="1"/>
    </xf>
    <xf numFmtId="0" fontId="25" fillId="57" borderId="49" xfId="0" applyFont="1" applyFill="1" applyBorder="1" applyAlignment="1">
      <alignment horizontal="center" vertical="center" wrapText="1"/>
    </xf>
    <xf numFmtId="0" fontId="25" fillId="57" borderId="54" xfId="0" applyFont="1" applyFill="1" applyBorder="1" applyAlignment="1">
      <alignment horizontal="center" vertical="center" wrapText="1"/>
    </xf>
    <xf numFmtId="0" fontId="25" fillId="57" borderId="48" xfId="0" applyFont="1" applyFill="1" applyBorder="1" applyAlignment="1">
      <alignment horizontal="center" vertical="center" wrapText="1"/>
    </xf>
    <xf numFmtId="0" fontId="25" fillId="60" borderId="24" xfId="0" applyFont="1" applyFill="1" applyBorder="1" applyAlignment="1">
      <alignment horizontal="center" vertical="center" wrapText="1"/>
    </xf>
    <xf numFmtId="0" fontId="25" fillId="60" borderId="55" xfId="0" applyFont="1" applyFill="1" applyBorder="1" applyAlignment="1">
      <alignment vertical="center" wrapText="1"/>
    </xf>
    <xf numFmtId="0" fontId="26" fillId="60" borderId="24" xfId="0" applyFont="1" applyFill="1" applyBorder="1" applyAlignment="1">
      <alignment horizontal="center" vertical="center" wrapText="1"/>
    </xf>
    <xf numFmtId="170" fontId="26" fillId="60" borderId="24" xfId="0" applyNumberFormat="1" applyFont="1" applyFill="1" applyBorder="1" applyAlignment="1">
      <alignment horizontal="center" vertical="center" wrapText="1"/>
    </xf>
    <xf numFmtId="4" fontId="25" fillId="60" borderId="24" xfId="0" applyNumberFormat="1" applyFont="1" applyFill="1" applyBorder="1" applyAlignment="1">
      <alignment horizontal="center" vertical="center" wrapText="1"/>
    </xf>
    <xf numFmtId="0" fontId="28" fillId="60" borderId="24" xfId="0" applyFont="1" applyFill="1" applyBorder="1" applyAlignment="1">
      <alignment horizontal="center" vertical="center" wrapText="1"/>
    </xf>
    <xf numFmtId="0" fontId="25" fillId="60" borderId="25" xfId="0" applyFont="1" applyFill="1" applyBorder="1" applyAlignment="1">
      <alignment horizontal="center" vertical="center" wrapText="1"/>
    </xf>
    <xf numFmtId="0" fontId="25" fillId="62" borderId="47" xfId="0" applyFont="1" applyFill="1" applyBorder="1" applyAlignment="1">
      <alignment horizontal="center" vertical="center" wrapText="1"/>
    </xf>
    <xf numFmtId="0" fontId="25" fillId="62" borderId="24" xfId="0" applyFont="1" applyFill="1" applyBorder="1" applyAlignment="1">
      <alignment vertical="center" wrapText="1"/>
    </xf>
    <xf numFmtId="0" fontId="25" fillId="62" borderId="24" xfId="0" applyFont="1" applyFill="1" applyBorder="1" applyAlignment="1">
      <alignment horizontal="center" vertical="center" wrapText="1"/>
    </xf>
    <xf numFmtId="0" fontId="26" fillId="62" borderId="24" xfId="0" applyFont="1" applyFill="1" applyBorder="1" applyAlignment="1">
      <alignment horizontal="center" vertical="center" wrapText="1"/>
    </xf>
    <xf numFmtId="170" fontId="26" fillId="62" borderId="24" xfId="0" applyNumberFormat="1" applyFont="1" applyFill="1" applyBorder="1" applyAlignment="1">
      <alignment horizontal="center" vertical="center" wrapText="1"/>
    </xf>
    <xf numFmtId="4" fontId="25" fillId="62" borderId="24" xfId="0" applyNumberFormat="1" applyFont="1" applyFill="1" applyBorder="1" applyAlignment="1">
      <alignment horizontal="center" vertical="center" wrapText="1"/>
    </xf>
    <xf numFmtId="0" fontId="28" fillId="62" borderId="24" xfId="0" applyFont="1" applyFill="1" applyBorder="1" applyAlignment="1">
      <alignment horizontal="center" vertical="center" wrapText="1"/>
    </xf>
    <xf numFmtId="0" fontId="25" fillId="62" borderId="25" xfId="0" applyFont="1" applyFill="1" applyBorder="1" applyAlignment="1">
      <alignment horizontal="center" vertical="center" wrapText="1"/>
    </xf>
    <xf numFmtId="170" fontId="25" fillId="0" borderId="27" xfId="0" applyNumberFormat="1" applyFont="1" applyFill="1" applyBorder="1" applyAlignment="1">
      <alignment horizontal="center" vertical="center" wrapText="1"/>
    </xf>
    <xf numFmtId="0" fontId="0" fillId="55" borderId="0" xfId="0" applyFont="1" applyFill="1" applyAlignment="1">
      <alignment horizontal="left" vertical="center"/>
    </xf>
    <xf numFmtId="0" fontId="26" fillId="57" borderId="4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82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170" fontId="1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63" borderId="24" xfId="0" applyFont="1" applyFill="1" applyBorder="1" applyAlignment="1">
      <alignment horizontal="center" vertical="center" wrapText="1"/>
    </xf>
    <xf numFmtId="0" fontId="33" fillId="63" borderId="5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56" borderId="27" xfId="0" applyFont="1" applyFill="1" applyBorder="1" applyAlignment="1">
      <alignment horizontal="center" vertical="center" wrapText="1"/>
    </xf>
    <xf numFmtId="170" fontId="1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55" borderId="28" xfId="0" applyFont="1" applyFill="1" applyBorder="1" applyAlignment="1">
      <alignment horizontal="center" vertical="center" wrapText="1"/>
    </xf>
    <xf numFmtId="170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1" fontId="0" fillId="55" borderId="28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170" fontId="1" fillId="0" borderId="28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56" borderId="26" xfId="0" applyFont="1" applyFill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 wrapText="1"/>
    </xf>
    <xf numFmtId="170" fontId="1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1" fillId="64" borderId="57" xfId="0" applyFont="1" applyFill="1" applyBorder="1" applyAlignment="1">
      <alignment vertical="center"/>
    </xf>
    <xf numFmtId="0" fontId="0" fillId="64" borderId="0" xfId="0" applyFont="1" applyFill="1" applyAlignment="1">
      <alignment horizontal="left" vertical="center"/>
    </xf>
    <xf numFmtId="182" fontId="0" fillId="64" borderId="0" xfId="0" applyNumberFormat="1" applyFont="1" applyFill="1" applyAlignment="1">
      <alignment horizontal="center" vertical="center" wrapText="1"/>
    </xf>
    <xf numFmtId="0" fontId="1" fillId="64" borderId="0" xfId="0" applyFont="1" applyFill="1" applyAlignment="1">
      <alignment vertical="center"/>
    </xf>
    <xf numFmtId="0" fontId="0" fillId="64" borderId="0" xfId="0" applyFont="1" applyFill="1" applyAlignment="1">
      <alignment vertical="center"/>
    </xf>
    <xf numFmtId="0" fontId="0" fillId="64" borderId="0" xfId="0" applyFont="1" applyFill="1" applyAlignment="1">
      <alignment horizontal="center" vertical="center"/>
    </xf>
    <xf numFmtId="170" fontId="0" fillId="64" borderId="0" xfId="0" applyNumberFormat="1" applyFont="1" applyFill="1" applyAlignment="1">
      <alignment horizontal="center" vertical="center"/>
    </xf>
    <xf numFmtId="170" fontId="1" fillId="64" borderId="0" xfId="0" applyNumberFormat="1" applyFont="1" applyFill="1" applyAlignment="1">
      <alignment horizontal="center" vertical="center"/>
    </xf>
    <xf numFmtId="0" fontId="0" fillId="64" borderId="58" xfId="0" applyFont="1" applyFill="1" applyBorder="1" applyAlignment="1">
      <alignment vertical="center"/>
    </xf>
    <xf numFmtId="176" fontId="0" fillId="0" borderId="27" xfId="0" applyNumberFormat="1" applyFont="1" applyBorder="1" applyAlignment="1">
      <alignment horizontal="center" vertical="center" wrapText="1"/>
    </xf>
    <xf numFmtId="176" fontId="1" fillId="0" borderId="27" xfId="0" applyNumberFormat="1" applyFont="1" applyBorder="1" applyAlignment="1">
      <alignment horizontal="center" vertical="center" wrapText="1"/>
    </xf>
    <xf numFmtId="0" fontId="0" fillId="55" borderId="28" xfId="0" applyFont="1" applyFill="1" applyBorder="1" applyAlignment="1">
      <alignment horizontal="center" vertical="center" wrapText="1"/>
    </xf>
    <xf numFmtId="176" fontId="0" fillId="55" borderId="28" xfId="0" applyNumberFormat="1" applyFont="1" applyFill="1" applyBorder="1" applyAlignment="1">
      <alignment horizontal="center" vertical="center" wrapText="1"/>
    </xf>
    <xf numFmtId="176" fontId="1" fillId="55" borderId="28" xfId="0" applyNumberFormat="1" applyFont="1" applyFill="1" applyBorder="1" applyAlignment="1">
      <alignment horizontal="center" vertical="center" wrapText="1"/>
    </xf>
    <xf numFmtId="0" fontId="1" fillId="55" borderId="0" xfId="0" applyFont="1" applyFill="1" applyAlignment="1">
      <alignment horizontal="left" vertical="center"/>
    </xf>
    <xf numFmtId="0" fontId="0" fillId="55" borderId="26" xfId="0" applyFont="1" applyFill="1" applyBorder="1" applyAlignment="1">
      <alignment horizontal="center" vertical="center" wrapText="1"/>
    </xf>
    <xf numFmtId="0" fontId="1" fillId="55" borderId="26" xfId="0" applyFont="1" applyFill="1" applyBorder="1" applyAlignment="1">
      <alignment horizontal="center" vertical="center" wrapText="1"/>
    </xf>
    <xf numFmtId="176" fontId="0" fillId="55" borderId="26" xfId="0" applyNumberFormat="1" applyFont="1" applyFill="1" applyBorder="1" applyAlignment="1">
      <alignment horizontal="center" vertical="center" wrapText="1"/>
    </xf>
    <xf numFmtId="176" fontId="1" fillId="55" borderId="26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79" fillId="55" borderId="0" xfId="0" applyFont="1" applyFill="1" applyAlignment="1">
      <alignment horizontal="left" vertical="center"/>
    </xf>
    <xf numFmtId="0" fontId="1" fillId="64" borderId="59" xfId="0" applyFont="1" applyFill="1" applyBorder="1" applyAlignment="1">
      <alignment vertical="center"/>
    </xf>
    <xf numFmtId="0" fontId="0" fillId="64" borderId="54" xfId="0" applyFont="1" applyFill="1" applyBorder="1" applyAlignment="1">
      <alignment horizontal="left" vertical="center"/>
    </xf>
    <xf numFmtId="182" fontId="0" fillId="64" borderId="54" xfId="0" applyNumberFormat="1" applyFont="1" applyFill="1" applyBorder="1" applyAlignment="1">
      <alignment horizontal="center" vertical="center" wrapText="1"/>
    </xf>
    <xf numFmtId="0" fontId="1" fillId="64" borderId="54" xfId="0" applyFont="1" applyFill="1" applyBorder="1" applyAlignment="1">
      <alignment vertical="center"/>
    </xf>
    <xf numFmtId="0" fontId="0" fillId="64" borderId="54" xfId="0" applyFont="1" applyFill="1" applyBorder="1" applyAlignment="1">
      <alignment vertical="center"/>
    </xf>
    <xf numFmtId="0" fontId="0" fillId="64" borderId="54" xfId="0" applyFont="1" applyFill="1" applyBorder="1" applyAlignment="1">
      <alignment horizontal="center" vertical="center"/>
    </xf>
    <xf numFmtId="170" fontId="0" fillId="64" borderId="54" xfId="0" applyNumberFormat="1" applyFont="1" applyFill="1" applyBorder="1" applyAlignment="1">
      <alignment horizontal="center" vertical="center"/>
    </xf>
    <xf numFmtId="170" fontId="1" fillId="64" borderId="54" xfId="0" applyNumberFormat="1" applyFont="1" applyFill="1" applyBorder="1" applyAlignment="1">
      <alignment horizontal="center" vertical="center"/>
    </xf>
    <xf numFmtId="0" fontId="0" fillId="64" borderId="48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0" fontId="1" fillId="0" borderId="19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1" fillId="56" borderId="61" xfId="0" applyFont="1" applyFill="1" applyBorder="1" applyAlignment="1">
      <alignment horizontal="center" vertical="center" wrapText="1"/>
    </xf>
    <xf numFmtId="176" fontId="0" fillId="0" borderId="61" xfId="0" applyNumberFormat="1" applyFont="1" applyBorder="1" applyAlignment="1">
      <alignment horizontal="center" vertical="center" wrapText="1"/>
    </xf>
    <xf numFmtId="170" fontId="1" fillId="0" borderId="61" xfId="0" applyNumberFormat="1" applyFont="1" applyBorder="1" applyAlignment="1">
      <alignment horizontal="center" vertical="center"/>
    </xf>
    <xf numFmtId="176" fontId="1" fillId="0" borderId="61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1" fillId="64" borderId="21" xfId="0" applyFont="1" applyFill="1" applyBorder="1" applyAlignment="1">
      <alignment vertical="center"/>
    </xf>
    <xf numFmtId="0" fontId="0" fillId="64" borderId="19" xfId="0" applyFont="1" applyFill="1" applyBorder="1" applyAlignment="1">
      <alignment horizontal="left" vertical="center"/>
    </xf>
    <xf numFmtId="182" fontId="0" fillId="64" borderId="19" xfId="0" applyNumberFormat="1" applyFont="1" applyFill="1" applyBorder="1" applyAlignment="1">
      <alignment horizontal="center" vertical="center" wrapText="1"/>
    </xf>
    <xf numFmtId="0" fontId="1" fillId="64" borderId="19" xfId="0" applyFont="1" applyFill="1" applyBorder="1" applyAlignment="1">
      <alignment vertical="center"/>
    </xf>
    <xf numFmtId="0" fontId="0" fillId="64" borderId="19" xfId="0" applyFont="1" applyFill="1" applyBorder="1" applyAlignment="1">
      <alignment vertical="center"/>
    </xf>
    <xf numFmtId="0" fontId="0" fillId="64" borderId="19" xfId="0" applyFont="1" applyFill="1" applyBorder="1" applyAlignment="1">
      <alignment horizontal="center" vertical="center"/>
    </xf>
    <xf numFmtId="170" fontId="0" fillId="64" borderId="19" xfId="0" applyNumberFormat="1" applyFont="1" applyFill="1" applyBorder="1" applyAlignment="1">
      <alignment horizontal="center" vertical="center"/>
    </xf>
    <xf numFmtId="170" fontId="1" fillId="64" borderId="19" xfId="0" applyNumberFormat="1" applyFont="1" applyFill="1" applyBorder="1" applyAlignment="1">
      <alignment horizontal="center" vertical="center"/>
    </xf>
    <xf numFmtId="0" fontId="0" fillId="64" borderId="20" xfId="0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" fillId="56" borderId="35" xfId="0" applyFont="1" applyFill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 wrapText="1"/>
    </xf>
    <xf numFmtId="170" fontId="1" fillId="0" borderId="35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9" fillId="0" borderId="0" xfId="0" applyFont="1" applyAlignment="1">
      <alignment horizontal="left" vertical="center"/>
    </xf>
    <xf numFmtId="0" fontId="0" fillId="0" borderId="6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176" fontId="1" fillId="0" borderId="6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170" fontId="26" fillId="0" borderId="28" xfId="0" applyNumberFormat="1" applyFont="1" applyBorder="1" applyAlignment="1">
      <alignment horizontal="center" vertical="center" wrapText="1"/>
    </xf>
    <xf numFmtId="170" fontId="25" fillId="0" borderId="28" xfId="0" applyNumberFormat="1" applyFont="1" applyBorder="1" applyAlignment="1">
      <alignment horizontal="center" vertical="center" wrapText="1"/>
    </xf>
    <xf numFmtId="170" fontId="25" fillId="0" borderId="24" xfId="0" applyNumberFormat="1" applyFont="1" applyBorder="1" applyAlignment="1">
      <alignment horizontal="center" vertical="center" wrapText="1"/>
    </xf>
    <xf numFmtId="0" fontId="51" fillId="0" borderId="0" xfId="94">
      <alignment/>
      <protection/>
    </xf>
    <xf numFmtId="0" fontId="51" fillId="0" borderId="0" xfId="94" applyAlignment="1">
      <alignment horizontal="center" vertical="center"/>
      <protection/>
    </xf>
    <xf numFmtId="0" fontId="51" fillId="0" borderId="28" xfId="94" applyBorder="1" applyAlignment="1">
      <alignment horizontal="center" vertical="center"/>
      <protection/>
    </xf>
    <xf numFmtId="0" fontId="51" fillId="0" borderId="26" xfId="94" applyBorder="1" applyAlignment="1">
      <alignment horizontal="center" vertical="center"/>
      <protection/>
    </xf>
    <xf numFmtId="0" fontId="51" fillId="0" borderId="22" xfId="94" applyBorder="1" applyAlignment="1">
      <alignment horizontal="center" vertical="center"/>
      <protection/>
    </xf>
    <xf numFmtId="170" fontId="25" fillId="55" borderId="28" xfId="91" applyNumberFormat="1" applyFont="1" applyFill="1" applyBorder="1" applyAlignment="1">
      <alignment horizontal="center" vertical="center" wrapText="1"/>
      <protection/>
    </xf>
    <xf numFmtId="170" fontId="26" fillId="55" borderId="28" xfId="91" applyNumberFormat="1" applyFont="1" applyFill="1" applyBorder="1" applyAlignment="1">
      <alignment horizontal="center" vertical="center" wrapText="1"/>
      <protection/>
    </xf>
    <xf numFmtId="170" fontId="26" fillId="0" borderId="28" xfId="91" applyNumberFormat="1" applyFont="1" applyFill="1" applyBorder="1" applyAlignment="1">
      <alignment horizontal="center" vertical="center" wrapText="1"/>
      <protection/>
    </xf>
    <xf numFmtId="170" fontId="26" fillId="0" borderId="22" xfId="91" applyNumberFormat="1" applyFont="1" applyFill="1" applyBorder="1" applyAlignment="1">
      <alignment horizontal="center" vertical="center" wrapText="1"/>
      <protection/>
    </xf>
    <xf numFmtId="0" fontId="63" fillId="0" borderId="0" xfId="93" applyAlignment="1">
      <alignment horizontal="center"/>
      <protection/>
    </xf>
    <xf numFmtId="170" fontId="63" fillId="0" borderId="0" xfId="93" applyNumberFormat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63" fillId="55" borderId="28" xfId="93" applyNumberFormat="1" applyFill="1" applyBorder="1" applyAlignment="1">
      <alignment horizontal="center" vertical="center" wrapText="1"/>
      <protection/>
    </xf>
    <xf numFmtId="14" fontId="63" fillId="55" borderId="28" xfId="93" applyNumberFormat="1" applyFill="1" applyBorder="1" applyAlignment="1">
      <alignment horizontal="center" vertical="center" wrapText="1"/>
      <protection/>
    </xf>
    <xf numFmtId="170" fontId="63" fillId="55" borderId="28" xfId="93" applyNumberFormat="1" applyFill="1" applyBorder="1" applyAlignment="1">
      <alignment horizontal="center" vertical="center" wrapText="1"/>
      <protection/>
    </xf>
    <xf numFmtId="0" fontId="0" fillId="55" borderId="0" xfId="0" applyFill="1" applyAlignment="1">
      <alignment/>
    </xf>
    <xf numFmtId="0" fontId="1" fillId="65" borderId="0" xfId="0" applyFont="1" applyFill="1" applyAlignment="1">
      <alignment horizontal="center"/>
    </xf>
    <xf numFmtId="170" fontId="1" fillId="65" borderId="0" xfId="0" applyNumberFormat="1" applyFont="1" applyFill="1" applyAlignment="1">
      <alignment horizontal="center"/>
    </xf>
    <xf numFmtId="0" fontId="80" fillId="65" borderId="28" xfId="93" applyNumberFormat="1" applyFont="1" applyFill="1" applyBorder="1" applyAlignment="1">
      <alignment horizontal="center" vertical="center" wrapText="1"/>
      <protection/>
    </xf>
    <xf numFmtId="14" fontId="80" fillId="65" borderId="28" xfId="93" applyNumberFormat="1" applyFont="1" applyFill="1" applyBorder="1" applyAlignment="1">
      <alignment horizontal="center" vertical="center" wrapText="1"/>
      <protection/>
    </xf>
    <xf numFmtId="170" fontId="80" fillId="65" borderId="28" xfId="93" applyNumberFormat="1" applyFont="1" applyFill="1" applyBorder="1" applyAlignment="1">
      <alignment horizontal="center" vertical="center" wrapText="1"/>
      <protection/>
    </xf>
    <xf numFmtId="0" fontId="63" fillId="0" borderId="28" xfId="93" applyNumberFormat="1" applyFill="1" applyBorder="1" applyAlignment="1">
      <alignment horizontal="center" vertical="center" wrapText="1"/>
      <protection/>
    </xf>
    <xf numFmtId="14" fontId="63" fillId="0" borderId="28" xfId="93" applyNumberFormat="1" applyFill="1" applyBorder="1" applyAlignment="1">
      <alignment horizontal="center" vertical="center" wrapText="1"/>
      <protection/>
    </xf>
    <xf numFmtId="170" fontId="63" fillId="0" borderId="28" xfId="93" applyNumberForma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27" borderId="28" xfId="0" applyFont="1" applyFill="1" applyBorder="1" applyAlignment="1">
      <alignment horizontal="center"/>
    </xf>
    <xf numFmtId="0" fontId="49" fillId="0" borderId="28" xfId="93" applyNumberFormat="1" applyFont="1" applyBorder="1" applyAlignment="1">
      <alignment horizontal="center" vertical="center" wrapText="1"/>
      <protection/>
    </xf>
    <xf numFmtId="0" fontId="63" fillId="0" borderId="28" xfId="93" applyNumberFormat="1" applyFont="1" applyFill="1" applyBorder="1" applyAlignment="1">
      <alignment horizontal="center" vertical="center" wrapText="1"/>
      <protection/>
    </xf>
    <xf numFmtId="170" fontId="0" fillId="0" borderId="28" xfId="0" applyNumberFormat="1" applyFont="1" applyBorder="1" applyAlignment="1">
      <alignment horizontal="center" vertical="center"/>
    </xf>
    <xf numFmtId="170" fontId="63" fillId="0" borderId="28" xfId="93" applyNumberFormat="1" applyFont="1" applyBorder="1" applyAlignment="1">
      <alignment horizontal="center" vertical="center"/>
      <protection/>
    </xf>
    <xf numFmtId="0" fontId="63" fillId="55" borderId="28" xfId="93" applyNumberFormat="1" applyFont="1" applyFill="1" applyBorder="1" applyAlignment="1">
      <alignment horizontal="center" vertical="center" wrapText="1"/>
      <protection/>
    </xf>
    <xf numFmtId="0" fontId="0" fillId="66" borderId="0" xfId="0" applyFill="1" applyAlignment="1">
      <alignment horizontal="center"/>
    </xf>
    <xf numFmtId="0" fontId="51" fillId="65" borderId="43" xfId="94" applyFill="1" applyBorder="1" applyAlignment="1">
      <alignment horizontal="center" vertical="center"/>
      <protection/>
    </xf>
    <xf numFmtId="0" fontId="51" fillId="0" borderId="29" xfId="94" applyBorder="1" applyAlignment="1">
      <alignment horizontal="center" vertical="center"/>
      <protection/>
    </xf>
    <xf numFmtId="0" fontId="51" fillId="0" borderId="64" xfId="94" applyBorder="1" applyAlignment="1">
      <alignment horizontal="center" vertical="center"/>
      <protection/>
    </xf>
    <xf numFmtId="0" fontId="51" fillId="65" borderId="65" xfId="94" applyFill="1" applyBorder="1" applyAlignment="1">
      <alignment horizontal="center" vertical="center"/>
      <protection/>
    </xf>
    <xf numFmtId="0" fontId="0" fillId="66" borderId="66" xfId="0" applyFill="1" applyBorder="1" applyAlignment="1">
      <alignment horizontal="center"/>
    </xf>
    <xf numFmtId="0" fontId="51" fillId="0" borderId="46" xfId="94" applyBorder="1" applyAlignment="1">
      <alignment horizontal="center" vertical="center"/>
      <protection/>
    </xf>
    <xf numFmtId="0" fontId="51" fillId="0" borderId="51" xfId="94" applyBorder="1" applyAlignment="1">
      <alignment horizontal="center" vertical="center"/>
      <protection/>
    </xf>
    <xf numFmtId="0" fontId="51" fillId="65" borderId="67" xfId="94" applyFill="1" applyBorder="1" applyAlignment="1">
      <alignment horizontal="center" vertical="center"/>
      <protection/>
    </xf>
    <xf numFmtId="0" fontId="51" fillId="0" borderId="66" xfId="94" applyBorder="1" applyAlignment="1">
      <alignment horizontal="center" vertical="center"/>
      <protection/>
    </xf>
    <xf numFmtId="0" fontId="51" fillId="0" borderId="50" xfId="94" applyBorder="1" applyAlignment="1">
      <alignment horizontal="center" vertical="center"/>
      <protection/>
    </xf>
    <xf numFmtId="0" fontId="51" fillId="65" borderId="68" xfId="94" applyFill="1" applyBorder="1" applyAlignment="1">
      <alignment horizontal="center" vertical="center"/>
      <protection/>
    </xf>
    <xf numFmtId="0" fontId="0" fillId="66" borderId="69" xfId="0" applyFill="1" applyBorder="1" applyAlignment="1">
      <alignment horizontal="center"/>
    </xf>
    <xf numFmtId="0" fontId="1" fillId="66" borderId="40" xfId="0" applyFont="1" applyFill="1" applyBorder="1" applyAlignment="1">
      <alignment horizontal="center"/>
    </xf>
    <xf numFmtId="0" fontId="51" fillId="0" borderId="70" xfId="94" applyBorder="1" applyAlignment="1">
      <alignment horizontal="center" vertical="center"/>
      <protection/>
    </xf>
    <xf numFmtId="0" fontId="51" fillId="0" borderId="71" xfId="94" applyBorder="1" applyAlignment="1">
      <alignment horizontal="center" vertical="center"/>
      <protection/>
    </xf>
    <xf numFmtId="0" fontId="51" fillId="0" borderId="72" xfId="94" applyBorder="1" applyAlignment="1">
      <alignment horizontal="center" vertical="center"/>
      <protection/>
    </xf>
    <xf numFmtId="0" fontId="0" fillId="66" borderId="70" xfId="0" applyFill="1" applyBorder="1" applyAlignment="1">
      <alignment horizontal="center"/>
    </xf>
    <xf numFmtId="0" fontId="51" fillId="65" borderId="40" xfId="94" applyFill="1" applyBorder="1" applyAlignment="1">
      <alignment horizontal="center" vertical="center"/>
      <protection/>
    </xf>
    <xf numFmtId="0" fontId="65" fillId="65" borderId="40" xfId="94" applyFont="1" applyFill="1" applyBorder="1" applyAlignment="1">
      <alignment horizontal="center" vertical="center"/>
      <protection/>
    </xf>
    <xf numFmtId="0" fontId="51" fillId="65" borderId="45" xfId="94" applyFill="1" applyBorder="1" applyAlignment="1">
      <alignment horizontal="center" vertical="center" wrapText="1"/>
      <protection/>
    </xf>
    <xf numFmtId="0" fontId="51" fillId="65" borderId="19" xfId="94" applyFill="1" applyBorder="1" applyAlignment="1">
      <alignment horizontal="center" vertical="center" wrapText="1"/>
      <protection/>
    </xf>
    <xf numFmtId="0" fontId="51" fillId="65" borderId="49" xfId="94" applyFill="1" applyBorder="1" applyAlignment="1">
      <alignment horizontal="center" vertical="center" wrapText="1"/>
      <protection/>
    </xf>
    <xf numFmtId="0" fontId="51" fillId="0" borderId="73" xfId="94" applyBorder="1" applyAlignment="1">
      <alignment horizontal="center" vertical="center"/>
      <protection/>
    </xf>
    <xf numFmtId="0" fontId="51" fillId="0" borderId="69" xfId="94" applyBorder="1" applyAlignment="1">
      <alignment horizontal="center" vertical="center"/>
      <protection/>
    </xf>
    <xf numFmtId="0" fontId="65" fillId="65" borderId="54" xfId="94" applyFont="1" applyFill="1" applyBorder="1" applyAlignment="1">
      <alignment horizontal="center" vertical="center"/>
      <protection/>
    </xf>
    <xf numFmtId="0" fontId="51" fillId="0" borderId="74" xfId="94" applyBorder="1" applyAlignment="1">
      <alignment horizontal="center" vertical="center"/>
      <protection/>
    </xf>
    <xf numFmtId="0" fontId="51" fillId="0" borderId="75" xfId="94" applyBorder="1" applyAlignment="1">
      <alignment horizontal="center" vertical="center"/>
      <protection/>
    </xf>
    <xf numFmtId="0" fontId="65" fillId="65" borderId="68" xfId="94" applyFont="1" applyFill="1" applyBorder="1" applyAlignment="1">
      <alignment horizontal="center" vertical="center"/>
      <protection/>
    </xf>
    <xf numFmtId="0" fontId="65" fillId="66" borderId="40" xfId="9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170" fontId="0" fillId="0" borderId="28" xfId="0" applyNumberFormat="1" applyFont="1" applyFill="1" applyBorder="1" applyAlignment="1">
      <alignment horizontal="center" vertical="center" wrapText="1"/>
    </xf>
    <xf numFmtId="170" fontId="0" fillId="0" borderId="28" xfId="91" applyNumberFormat="1" applyFont="1" applyFill="1" applyBorder="1" applyAlignment="1">
      <alignment horizontal="center" vertical="center"/>
      <protection/>
    </xf>
    <xf numFmtId="170" fontId="0" fillId="0" borderId="28" xfId="0" applyNumberFormat="1" applyFont="1" applyFill="1" applyBorder="1" applyAlignment="1">
      <alignment horizontal="center" vertical="center"/>
    </xf>
    <xf numFmtId="170" fontId="0" fillId="0" borderId="24" xfId="0" applyNumberFormat="1" applyFont="1" applyFill="1" applyBorder="1" applyAlignment="1">
      <alignment horizontal="center" vertical="center"/>
    </xf>
    <xf numFmtId="4" fontId="28" fillId="0" borderId="28" xfId="0" applyNumberFormat="1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left" vertical="center" wrapText="1"/>
    </xf>
    <xf numFmtId="4" fontId="28" fillId="0" borderId="22" xfId="0" applyNumberFormat="1" applyFont="1" applyFill="1" applyBorder="1" applyAlignment="1">
      <alignment horizontal="center" vertical="center" wrapText="1"/>
    </xf>
    <xf numFmtId="0" fontId="0" fillId="0" borderId="22" xfId="91" applyFont="1" applyFill="1" applyBorder="1" applyAlignment="1">
      <alignment vertical="center" wrapText="1"/>
      <protection/>
    </xf>
    <xf numFmtId="0" fontId="25" fillId="0" borderId="22" xfId="0" applyFont="1" applyFill="1" applyBorder="1" applyAlignment="1">
      <alignment horizontal="center" vertical="center"/>
    </xf>
    <xf numFmtId="2" fontId="25" fillId="0" borderId="22" xfId="0" applyNumberFormat="1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 wrapText="1"/>
    </xf>
    <xf numFmtId="4" fontId="28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0" fontId="26" fillId="0" borderId="22" xfId="0" applyNumberFormat="1" applyFont="1" applyFill="1" applyBorder="1" applyAlignment="1">
      <alignment horizontal="center" vertical="center"/>
    </xf>
    <xf numFmtId="183" fontId="25" fillId="0" borderId="22" xfId="71" applyNumberFormat="1" applyFont="1" applyFill="1" applyBorder="1" applyAlignment="1">
      <alignment horizontal="center" vertical="center"/>
    </xf>
    <xf numFmtId="170" fontId="26" fillId="0" borderId="28" xfId="0" applyNumberFormat="1" applyFont="1" applyFill="1" applyBorder="1" applyAlignment="1">
      <alignment horizontal="center" vertical="center"/>
    </xf>
    <xf numFmtId="183" fontId="25" fillId="0" borderId="28" xfId="71" applyNumberFormat="1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/>
    </xf>
    <xf numFmtId="170" fontId="25" fillId="0" borderId="2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0" fontId="26" fillId="0" borderId="35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4" fontId="28" fillId="0" borderId="2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5" fillId="0" borderId="71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6" fillId="0" borderId="70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 quotePrefix="1">
      <alignment horizontal="center" vertical="center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wrapText="1"/>
    </xf>
    <xf numFmtId="0" fontId="25" fillId="0" borderId="28" xfId="91" applyFont="1" applyFill="1" applyBorder="1" applyAlignment="1">
      <alignment horizontal="center" vertical="center"/>
      <protection/>
    </xf>
    <xf numFmtId="49" fontId="25" fillId="0" borderId="28" xfId="91" applyNumberFormat="1" applyFont="1" applyFill="1" applyBorder="1" applyAlignment="1">
      <alignment horizontal="center" vertical="center"/>
      <protection/>
    </xf>
    <xf numFmtId="49" fontId="25" fillId="0" borderId="28" xfId="91" applyNumberFormat="1" applyFont="1" applyFill="1" applyBorder="1" applyAlignment="1">
      <alignment horizontal="center" vertical="center" wrapText="1"/>
      <protection/>
    </xf>
    <xf numFmtId="170" fontId="25" fillId="0" borderId="23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 quotePrefix="1">
      <alignment horizontal="center" vertical="center"/>
    </xf>
    <xf numFmtId="170" fontId="25" fillId="0" borderId="25" xfId="0" applyNumberFormat="1" applyFont="1" applyFill="1" applyBorder="1" applyAlignment="1">
      <alignment horizontal="center" vertical="center" wrapText="1"/>
    </xf>
    <xf numFmtId="0" fontId="25" fillId="0" borderId="24" xfId="91" applyFont="1" applyFill="1" applyBorder="1" applyAlignment="1">
      <alignment horizontal="center" vertical="center"/>
      <protection/>
    </xf>
    <xf numFmtId="0" fontId="25" fillId="0" borderId="24" xfId="0" applyFont="1" applyFill="1" applyBorder="1" applyAlignment="1">
      <alignment horizontal="center" vertical="center"/>
    </xf>
    <xf numFmtId="49" fontId="25" fillId="0" borderId="24" xfId="91" applyNumberFormat="1" applyFont="1" applyFill="1" applyBorder="1" applyAlignment="1">
      <alignment horizontal="center" vertical="center"/>
      <protection/>
    </xf>
    <xf numFmtId="49" fontId="25" fillId="0" borderId="28" xfId="0" applyNumberFormat="1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 quotePrefix="1">
      <alignment horizontal="center" vertical="center"/>
    </xf>
    <xf numFmtId="170" fontId="25" fillId="0" borderId="41" xfId="0" applyNumberFormat="1" applyFont="1" applyFill="1" applyBorder="1" applyAlignment="1">
      <alignment horizontal="center" vertical="center" wrapText="1"/>
    </xf>
    <xf numFmtId="170" fontId="1" fillId="0" borderId="28" xfId="0" applyNumberFormat="1" applyFont="1" applyFill="1" applyBorder="1" applyAlignment="1">
      <alignment horizontal="center" vertical="center"/>
    </xf>
    <xf numFmtId="170" fontId="1" fillId="0" borderId="28" xfId="0" applyNumberFormat="1" applyFont="1" applyFill="1" applyBorder="1" applyAlignment="1">
      <alignment horizontal="center" vertical="center" wrapText="1"/>
    </xf>
    <xf numFmtId="170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49" fillId="0" borderId="28" xfId="93" applyNumberFormat="1" applyFont="1" applyFill="1" applyBorder="1" applyAlignment="1">
      <alignment horizontal="center" vertical="center" wrapText="1"/>
      <protection/>
    </xf>
    <xf numFmtId="0" fontId="49" fillId="55" borderId="28" xfId="93" applyNumberFormat="1" applyFont="1" applyFill="1" applyBorder="1" applyAlignment="1">
      <alignment horizontal="center" vertical="center" wrapText="1"/>
      <protection/>
    </xf>
    <xf numFmtId="14" fontId="49" fillId="0" borderId="28" xfId="93" applyNumberFormat="1" applyFont="1" applyBorder="1" applyAlignment="1">
      <alignment horizontal="center" vertical="center" wrapText="1"/>
      <protection/>
    </xf>
    <xf numFmtId="170" fontId="49" fillId="0" borderId="28" xfId="93" applyNumberFormat="1" applyFont="1" applyBorder="1" applyAlignment="1">
      <alignment horizontal="center" vertical="center" wrapText="1"/>
      <protection/>
    </xf>
    <xf numFmtId="4" fontId="81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63" fillId="0" borderId="0" xfId="93" applyFont="1" applyFill="1" applyBorder="1" applyAlignment="1">
      <alignment horizontal="center" vertical="center"/>
      <protection/>
    </xf>
    <xf numFmtId="0" fontId="63" fillId="0" borderId="0" xfId="93" applyFill="1" applyBorder="1" applyAlignment="1">
      <alignment horizontal="center"/>
      <protection/>
    </xf>
    <xf numFmtId="7" fontId="25" fillId="0" borderId="28" xfId="109" applyNumberFormat="1" applyFont="1" applyFill="1" applyBorder="1" applyAlignment="1">
      <alignment horizontal="right" vertical="center"/>
    </xf>
    <xf numFmtId="44" fontId="25" fillId="0" borderId="28" xfId="109" applyNumberFormat="1" applyFont="1" applyFill="1" applyBorder="1" applyAlignment="1">
      <alignment horizontal="right" vertical="center" wrapText="1"/>
    </xf>
    <xf numFmtId="44" fontId="25" fillId="0" borderId="22" xfId="109" applyNumberFormat="1" applyFont="1" applyFill="1" applyBorder="1" applyAlignment="1">
      <alignment horizontal="right" vertical="center" wrapText="1"/>
    </xf>
    <xf numFmtId="7" fontId="25" fillId="0" borderId="28" xfId="109" applyNumberFormat="1" applyFont="1" applyFill="1" applyBorder="1" applyAlignment="1">
      <alignment horizontal="right" vertical="center" wrapText="1"/>
    </xf>
    <xf numFmtId="7" fontId="25" fillId="0" borderId="22" xfId="109" applyNumberFormat="1" applyFont="1" applyFill="1" applyBorder="1" applyAlignment="1">
      <alignment horizontal="right" vertical="center" wrapText="1"/>
    </xf>
    <xf numFmtId="44" fontId="25" fillId="0" borderId="28" xfId="109" applyNumberFormat="1" applyFont="1" applyFill="1" applyBorder="1" applyAlignment="1">
      <alignment horizontal="right" vertical="center"/>
    </xf>
    <xf numFmtId="7" fontId="25" fillId="0" borderId="28" xfId="0" applyNumberFormat="1" applyFont="1" applyFill="1" applyBorder="1" applyAlignment="1">
      <alignment horizontal="right" vertical="center"/>
    </xf>
    <xf numFmtId="7" fontId="25" fillId="0" borderId="22" xfId="109" applyNumberFormat="1" applyFont="1" applyFill="1" applyBorder="1" applyAlignment="1">
      <alignment horizontal="right" vertical="center"/>
    </xf>
    <xf numFmtId="170" fontId="25" fillId="0" borderId="28" xfId="109" applyNumberFormat="1" applyFont="1" applyFill="1" applyBorder="1" applyAlignment="1">
      <alignment horizontal="right" vertical="center"/>
    </xf>
    <xf numFmtId="0" fontId="25" fillId="0" borderId="77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horizontal="center" vertical="center"/>
    </xf>
    <xf numFmtId="44" fontId="25" fillId="0" borderId="0" xfId="109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44" fontId="26" fillId="0" borderId="0" xfId="109" applyNumberFormat="1" applyFont="1" applyFill="1" applyAlignment="1">
      <alignment horizontal="right" vertical="center"/>
    </xf>
    <xf numFmtId="44" fontId="26" fillId="0" borderId="28" xfId="109" applyNumberFormat="1" applyFont="1" applyFill="1" applyBorder="1" applyAlignment="1">
      <alignment horizontal="center" vertical="center" wrapText="1"/>
    </xf>
    <xf numFmtId="8" fontId="25" fillId="0" borderId="28" xfId="109" applyNumberFormat="1" applyFont="1" applyFill="1" applyBorder="1" applyAlignment="1">
      <alignment horizontal="right" vertical="center" wrapText="1"/>
    </xf>
    <xf numFmtId="7" fontId="25" fillId="0" borderId="28" xfId="127" applyNumberFormat="1" applyFont="1" applyFill="1" applyBorder="1" applyAlignment="1">
      <alignment horizontal="right" vertical="center"/>
    </xf>
    <xf numFmtId="7" fontId="77" fillId="0" borderId="28" xfId="109" applyNumberFormat="1" applyFont="1" applyFill="1" applyBorder="1" applyAlignment="1">
      <alignment horizontal="right" vertical="center" wrapText="1"/>
    </xf>
    <xf numFmtId="0" fontId="25" fillId="0" borderId="28" xfId="0" applyFont="1" applyFill="1" applyBorder="1" applyAlignment="1">
      <alignment horizontal="center" vertical="center"/>
    </xf>
    <xf numFmtId="170" fontId="25" fillId="0" borderId="25" xfId="0" applyNumberFormat="1" applyFont="1" applyFill="1" applyBorder="1" applyAlignment="1">
      <alignment horizontal="center" vertical="center" wrapText="1"/>
    </xf>
    <xf numFmtId="170" fontId="25" fillId="0" borderId="41" xfId="0" applyNumberFormat="1" applyFont="1" applyFill="1" applyBorder="1" applyAlignment="1">
      <alignment horizontal="center" vertical="center" wrapText="1"/>
    </xf>
    <xf numFmtId="49" fontId="76" fillId="57" borderId="0" xfId="0" applyNumberFormat="1" applyFont="1" applyFill="1" applyAlignment="1">
      <alignment horizontal="center" vertical="center"/>
    </xf>
    <xf numFmtId="0" fontId="25" fillId="0" borderId="28" xfId="0" applyFont="1" applyFill="1" applyBorder="1" applyAlignment="1" quotePrefix="1">
      <alignment horizontal="center" vertical="center"/>
    </xf>
    <xf numFmtId="0" fontId="25" fillId="0" borderId="28" xfId="0" applyNumberFormat="1" applyFont="1" applyFill="1" applyBorder="1" applyAlignment="1">
      <alignment horizontal="center" vertical="center" wrapText="1"/>
    </xf>
    <xf numFmtId="0" fontId="26" fillId="57" borderId="49" xfId="0" applyFont="1" applyFill="1" applyBorder="1" applyAlignment="1">
      <alignment horizontal="left" vertical="center" wrapText="1"/>
    </xf>
    <xf numFmtId="0" fontId="26" fillId="57" borderId="45" xfId="0" applyFont="1" applyFill="1" applyBorder="1" applyAlignment="1">
      <alignment horizontal="left" vertical="center" wrapText="1"/>
    </xf>
    <xf numFmtId="0" fontId="26" fillId="56" borderId="62" xfId="0" applyFont="1" applyFill="1" applyBorder="1" applyAlignment="1">
      <alignment horizontal="center" vertical="center" wrapText="1"/>
    </xf>
    <xf numFmtId="0" fontId="26" fillId="56" borderId="44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left" vertical="center" wrapText="1"/>
    </xf>
    <xf numFmtId="0" fontId="26" fillId="0" borderId="79" xfId="0" applyFont="1" applyFill="1" applyBorder="1" applyAlignment="1">
      <alignment horizontal="left" vertical="center" wrapText="1"/>
    </xf>
    <xf numFmtId="0" fontId="26" fillId="0" borderId="51" xfId="0" applyFont="1" applyFill="1" applyBorder="1" applyAlignment="1">
      <alignment horizontal="left" vertical="center" wrapText="1"/>
    </xf>
    <xf numFmtId="0" fontId="26" fillId="57" borderId="80" xfId="0" applyFont="1" applyFill="1" applyBorder="1" applyAlignment="1">
      <alignment horizontal="left" vertical="center" wrapText="1"/>
    </xf>
    <xf numFmtId="0" fontId="26" fillId="57" borderId="81" xfId="0" applyFont="1" applyFill="1" applyBorder="1" applyAlignment="1">
      <alignment horizontal="left" vertical="center" wrapText="1"/>
    </xf>
    <xf numFmtId="0" fontId="26" fillId="57" borderId="82" xfId="0" applyFont="1" applyFill="1" applyBorder="1" applyAlignment="1">
      <alignment horizontal="left" vertical="center" wrapText="1"/>
    </xf>
    <xf numFmtId="0" fontId="1" fillId="65" borderId="61" xfId="0" applyFont="1" applyFill="1" applyBorder="1" applyAlignment="1">
      <alignment horizontal="center" vertical="center" wrapText="1"/>
    </xf>
    <xf numFmtId="0" fontId="1" fillId="65" borderId="43" xfId="0" applyFont="1" applyFill="1" applyBorder="1" applyAlignment="1">
      <alignment horizontal="center" vertical="center" wrapText="1"/>
    </xf>
    <xf numFmtId="0" fontId="1" fillId="65" borderId="62" xfId="0" applyFont="1" applyFill="1" applyBorder="1" applyAlignment="1">
      <alignment horizontal="center" vertical="center" wrapText="1"/>
    </xf>
    <xf numFmtId="0" fontId="1" fillId="65" borderId="44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55" borderId="61" xfId="0" applyFont="1" applyFill="1" applyBorder="1" applyAlignment="1">
      <alignment horizontal="center" vertical="center" wrapText="1"/>
    </xf>
    <xf numFmtId="0" fontId="26" fillId="55" borderId="43" xfId="0" applyFont="1" applyFill="1" applyBorder="1" applyAlignment="1">
      <alignment horizontal="center" vertical="center" wrapText="1"/>
    </xf>
    <xf numFmtId="170" fontId="26" fillId="0" borderId="24" xfId="0" applyNumberFormat="1" applyFont="1" applyFill="1" applyBorder="1" applyAlignment="1">
      <alignment horizontal="center" vertical="center" wrapText="1"/>
    </xf>
    <xf numFmtId="170" fontId="26" fillId="0" borderId="35" xfId="0" applyNumberFormat="1" applyFont="1" applyFill="1" applyBorder="1" applyAlignment="1">
      <alignment horizontal="center" vertical="center" wrapText="1"/>
    </xf>
    <xf numFmtId="170" fontId="26" fillId="0" borderId="22" xfId="0" applyNumberFormat="1" applyFont="1" applyFill="1" applyBorder="1" applyAlignment="1">
      <alignment horizontal="center" vertical="center" wrapText="1"/>
    </xf>
    <xf numFmtId="0" fontId="26" fillId="58" borderId="59" xfId="0" applyFont="1" applyFill="1" applyBorder="1" applyAlignment="1">
      <alignment horizontal="left" vertical="center" wrapText="1"/>
    </xf>
    <xf numFmtId="0" fontId="26" fillId="58" borderId="54" xfId="0" applyFont="1" applyFill="1" applyBorder="1" applyAlignment="1">
      <alignment horizontal="left" vertical="center" wrapText="1"/>
    </xf>
    <xf numFmtId="0" fontId="26" fillId="58" borderId="4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55" borderId="27" xfId="0" applyFont="1" applyFill="1" applyBorder="1" applyAlignment="1">
      <alignment horizontal="center" vertical="center" wrapText="1"/>
    </xf>
    <xf numFmtId="0" fontId="26" fillId="55" borderId="26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59" borderId="21" xfId="0" applyFont="1" applyFill="1" applyBorder="1" applyAlignment="1">
      <alignment horizontal="center" vertical="center" wrapText="1"/>
    </xf>
    <xf numFmtId="0" fontId="26" fillId="59" borderId="19" xfId="0" applyFont="1" applyFill="1" applyBorder="1" applyAlignment="1">
      <alignment horizontal="center" vertical="center" wrapText="1"/>
    </xf>
    <xf numFmtId="4" fontId="26" fillId="0" borderId="24" xfId="0" applyNumberFormat="1" applyFont="1" applyFill="1" applyBorder="1" applyAlignment="1">
      <alignment horizontal="center" vertical="center" wrapText="1"/>
    </xf>
    <xf numFmtId="4" fontId="26" fillId="0" borderId="35" xfId="0" applyNumberFormat="1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0" fontId="26" fillId="65" borderId="54" xfId="0" applyFont="1" applyFill="1" applyBorder="1" applyAlignment="1">
      <alignment horizontal="left" vertical="center" wrapText="1"/>
    </xf>
    <xf numFmtId="0" fontId="26" fillId="61" borderId="78" xfId="0" applyFont="1" applyFill="1" applyBorder="1" applyAlignment="1">
      <alignment horizontal="left" vertical="center" wrapText="1"/>
    </xf>
    <xf numFmtId="0" fontId="26" fillId="61" borderId="79" xfId="0" applyFont="1" applyFill="1" applyBorder="1" applyAlignment="1">
      <alignment horizontal="left" vertical="center" wrapText="1"/>
    </xf>
    <xf numFmtId="0" fontId="26" fillId="61" borderId="51" xfId="0" applyFont="1" applyFill="1" applyBorder="1" applyAlignment="1">
      <alignment horizontal="left" vertical="center" wrapText="1"/>
    </xf>
    <xf numFmtId="0" fontId="26" fillId="55" borderId="78" xfId="0" applyFont="1" applyFill="1" applyBorder="1" applyAlignment="1">
      <alignment horizontal="left" vertical="center" wrapText="1"/>
    </xf>
    <xf numFmtId="0" fontId="26" fillId="55" borderId="79" xfId="0" applyFont="1" applyFill="1" applyBorder="1" applyAlignment="1">
      <alignment horizontal="left" vertical="center" wrapText="1"/>
    </xf>
    <xf numFmtId="0" fontId="26" fillId="55" borderId="51" xfId="0" applyFont="1" applyFill="1" applyBorder="1" applyAlignment="1">
      <alignment horizontal="left" vertical="center" wrapText="1"/>
    </xf>
    <xf numFmtId="0" fontId="26" fillId="55" borderId="33" xfId="0" applyFont="1" applyFill="1" applyBorder="1" applyAlignment="1">
      <alignment horizontal="left" vertical="center" wrapText="1"/>
    </xf>
    <xf numFmtId="0" fontId="26" fillId="55" borderId="26" xfId="0" applyFont="1" applyFill="1" applyBorder="1" applyAlignment="1">
      <alignment horizontal="left" vertical="center" wrapText="1"/>
    </xf>
    <xf numFmtId="0" fontId="26" fillId="57" borderId="57" xfId="0" applyFont="1" applyFill="1" applyBorder="1" applyAlignment="1">
      <alignment horizontal="left" vertical="center" wrapText="1"/>
    </xf>
    <xf numFmtId="0" fontId="26" fillId="57" borderId="0" xfId="0" applyFont="1" applyFill="1" applyBorder="1" applyAlignment="1">
      <alignment horizontal="left" vertical="center" wrapText="1"/>
    </xf>
    <xf numFmtId="0" fontId="26" fillId="57" borderId="58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6" fillId="65" borderId="59" xfId="0" applyFont="1" applyFill="1" applyBorder="1" applyAlignment="1">
      <alignment horizontal="left" vertical="center" wrapText="1"/>
    </xf>
    <xf numFmtId="0" fontId="26" fillId="65" borderId="48" xfId="0" applyFont="1" applyFill="1" applyBorder="1" applyAlignment="1">
      <alignment horizontal="left" vertical="center" wrapText="1"/>
    </xf>
    <xf numFmtId="0" fontId="25" fillId="55" borderId="59" xfId="0" applyFont="1" applyFill="1" applyBorder="1" applyAlignment="1">
      <alignment horizontal="left" vertical="center" wrapText="1"/>
    </xf>
    <xf numFmtId="0" fontId="25" fillId="55" borderId="54" xfId="0" applyFont="1" applyFill="1" applyBorder="1" applyAlignment="1">
      <alignment horizontal="left" vertical="center" wrapText="1"/>
    </xf>
    <xf numFmtId="0" fontId="25" fillId="55" borderId="48" xfId="0" applyFont="1" applyFill="1" applyBorder="1" applyAlignment="1">
      <alignment horizontal="left" vertical="center" wrapText="1"/>
    </xf>
    <xf numFmtId="0" fontId="25" fillId="55" borderId="32" xfId="0" applyFont="1" applyFill="1" applyBorder="1" applyAlignment="1">
      <alignment horizontal="left" vertical="center" wrapText="1"/>
    </xf>
    <xf numFmtId="0" fontId="25" fillId="55" borderId="2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47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26" fillId="58" borderId="21" xfId="0" applyFont="1" applyFill="1" applyBorder="1" applyAlignment="1">
      <alignment horizontal="left" vertical="center" wrapText="1"/>
    </xf>
    <xf numFmtId="0" fontId="26" fillId="58" borderId="19" xfId="0" applyFont="1" applyFill="1" applyBorder="1" applyAlignment="1">
      <alignment horizontal="left" vertical="center" wrapText="1"/>
    </xf>
    <xf numFmtId="0" fontId="26" fillId="58" borderId="20" xfId="0" applyFont="1" applyFill="1" applyBorder="1" applyAlignment="1">
      <alignment horizontal="left" vertical="center" wrapText="1"/>
    </xf>
    <xf numFmtId="0" fontId="25" fillId="0" borderId="59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59" borderId="29" xfId="0" applyFont="1" applyFill="1" applyBorder="1" applyAlignment="1">
      <alignment horizontal="center" vertical="center" wrapText="1"/>
    </xf>
    <xf numFmtId="0" fontId="26" fillId="59" borderId="46" xfId="0" applyFont="1" applyFill="1" applyBorder="1" applyAlignment="1">
      <alignment horizontal="center" vertical="center" wrapText="1"/>
    </xf>
    <xf numFmtId="0" fontId="26" fillId="55" borderId="29" xfId="0" applyFont="1" applyFill="1" applyBorder="1" applyAlignment="1">
      <alignment horizontal="left" vertical="center" wrapText="1"/>
    </xf>
    <xf numFmtId="0" fontId="26" fillId="55" borderId="77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vertical="center" wrapText="1"/>
    </xf>
    <xf numFmtId="0" fontId="26" fillId="55" borderId="28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26" fillId="58" borderId="28" xfId="0" applyFont="1" applyFill="1" applyBorder="1" applyAlignment="1">
      <alignment horizontal="left" vertical="center" wrapText="1"/>
    </xf>
    <xf numFmtId="0" fontId="26" fillId="58" borderId="24" xfId="0" applyFont="1" applyFill="1" applyBorder="1" applyAlignment="1">
      <alignment horizontal="left" vertical="center" wrapText="1"/>
    </xf>
    <xf numFmtId="0" fontId="4" fillId="67" borderId="28" xfId="0" applyFont="1" applyFill="1" applyBorder="1" applyAlignment="1">
      <alignment horizontal="center" vertical="center" wrapText="1"/>
    </xf>
    <xf numFmtId="0" fontId="26" fillId="57" borderId="28" xfId="0" applyFont="1" applyFill="1" applyBorder="1" applyAlignment="1">
      <alignment horizontal="left" vertical="center" wrapText="1"/>
    </xf>
    <xf numFmtId="0" fontId="26" fillId="55" borderId="46" xfId="0" applyFont="1" applyFill="1" applyBorder="1" applyAlignment="1">
      <alignment horizontal="left" vertical="center" wrapText="1"/>
    </xf>
    <xf numFmtId="0" fontId="26" fillId="58" borderId="29" xfId="0" applyFont="1" applyFill="1" applyBorder="1" applyAlignment="1">
      <alignment horizontal="left" vertical="center" wrapText="1"/>
    </xf>
    <xf numFmtId="0" fontId="26" fillId="58" borderId="77" xfId="0" applyFont="1" applyFill="1" applyBorder="1" applyAlignment="1">
      <alignment horizontal="left" vertical="center" wrapText="1"/>
    </xf>
    <xf numFmtId="0" fontId="26" fillId="58" borderId="46" xfId="0" applyFont="1" applyFill="1" applyBorder="1" applyAlignment="1">
      <alignment horizontal="left" vertical="center" wrapText="1"/>
    </xf>
    <xf numFmtId="0" fontId="26" fillId="57" borderId="29" xfId="0" applyFont="1" applyFill="1" applyBorder="1" applyAlignment="1">
      <alignment horizontal="left" vertical="center" wrapText="1"/>
    </xf>
    <xf numFmtId="0" fontId="26" fillId="57" borderId="77" xfId="0" applyFont="1" applyFill="1" applyBorder="1" applyAlignment="1">
      <alignment horizontal="left" vertical="center" wrapText="1"/>
    </xf>
    <xf numFmtId="0" fontId="26" fillId="57" borderId="46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58" borderId="72" xfId="0" applyFont="1" applyFill="1" applyBorder="1" applyAlignment="1">
      <alignment horizontal="left" vertical="center" wrapText="1"/>
    </xf>
    <xf numFmtId="0" fontId="26" fillId="58" borderId="85" xfId="0" applyFont="1" applyFill="1" applyBorder="1" applyAlignment="1">
      <alignment horizontal="left" vertical="center" wrapText="1"/>
    </xf>
    <xf numFmtId="0" fontId="26" fillId="58" borderId="71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26" fillId="55" borderId="28" xfId="0" applyFont="1" applyFill="1" applyBorder="1" applyAlignment="1">
      <alignment vertical="center" wrapText="1"/>
    </xf>
    <xf numFmtId="0" fontId="25" fillId="0" borderId="28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3" fillId="63" borderId="3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33" fillId="63" borderId="59" xfId="0" applyFont="1" applyFill="1" applyBorder="1" applyAlignment="1">
      <alignment horizontal="center" vertical="center"/>
    </xf>
    <xf numFmtId="0" fontId="33" fillId="63" borderId="54" xfId="0" applyFont="1" applyFill="1" applyBorder="1" applyAlignment="1">
      <alignment horizontal="center" vertical="center"/>
    </xf>
    <xf numFmtId="0" fontId="33" fillId="63" borderId="48" xfId="0" applyFont="1" applyFill="1" applyBorder="1" applyAlignment="1">
      <alignment horizontal="center" vertical="center"/>
    </xf>
    <xf numFmtId="0" fontId="33" fillId="63" borderId="34" xfId="0" applyFont="1" applyFill="1" applyBorder="1" applyAlignment="1">
      <alignment horizontal="center" vertical="center" wrapText="1"/>
    </xf>
    <xf numFmtId="0" fontId="33" fillId="63" borderId="35" xfId="0" applyFont="1" applyFill="1" applyBorder="1" applyAlignment="1">
      <alignment horizontal="left" vertical="center" wrapText="1"/>
    </xf>
    <xf numFmtId="0" fontId="1" fillId="64" borderId="59" xfId="0" applyFont="1" applyFill="1" applyBorder="1" applyAlignment="1">
      <alignment horizontal="left" vertical="center" wrapText="1"/>
    </xf>
    <xf numFmtId="0" fontId="1" fillId="64" borderId="54" xfId="0" applyFont="1" applyFill="1" applyBorder="1" applyAlignment="1">
      <alignment horizontal="left" vertical="center" wrapText="1"/>
    </xf>
    <xf numFmtId="0" fontId="1" fillId="64" borderId="48" xfId="0" applyFont="1" applyFill="1" applyBorder="1" applyAlignment="1">
      <alignment horizontal="left" vertical="center" wrapText="1"/>
    </xf>
    <xf numFmtId="170" fontId="33" fillId="63" borderId="35" xfId="0" applyNumberFormat="1" applyFont="1" applyFill="1" applyBorder="1" applyAlignment="1">
      <alignment horizontal="center" vertical="center" wrapText="1"/>
    </xf>
    <xf numFmtId="0" fontId="33" fillId="63" borderId="86" xfId="0" applyFont="1" applyFill="1" applyBorder="1" applyAlignment="1">
      <alignment horizontal="center" vertical="center" wrapText="1"/>
    </xf>
    <xf numFmtId="0" fontId="33" fillId="63" borderId="39" xfId="0" applyFont="1" applyFill="1" applyBorder="1" applyAlignment="1">
      <alignment horizontal="center" vertical="center" wrapText="1"/>
    </xf>
    <xf numFmtId="0" fontId="33" fillId="63" borderId="72" xfId="0" applyFont="1" applyFill="1" applyBorder="1" applyAlignment="1">
      <alignment horizontal="center" vertical="center" wrapText="1"/>
    </xf>
    <xf numFmtId="0" fontId="33" fillId="63" borderId="71" xfId="0" applyFont="1" applyFill="1" applyBorder="1" applyAlignment="1">
      <alignment horizontal="center" vertical="center" wrapText="1"/>
    </xf>
    <xf numFmtId="0" fontId="33" fillId="63" borderId="87" xfId="0" applyFont="1" applyFill="1" applyBorder="1" applyAlignment="1">
      <alignment horizontal="center" vertical="center" wrapText="1"/>
    </xf>
    <xf numFmtId="0" fontId="33" fillId="63" borderId="88" xfId="0" applyFont="1" applyFill="1" applyBorder="1" applyAlignment="1">
      <alignment horizontal="center" vertical="center" wrapText="1"/>
    </xf>
    <xf numFmtId="0" fontId="33" fillId="63" borderId="0" xfId="0" applyFont="1" applyFill="1" applyAlignment="1">
      <alignment horizontal="center" vertical="center" wrapText="1"/>
    </xf>
    <xf numFmtId="0" fontId="33" fillId="63" borderId="85" xfId="0" applyFont="1" applyFill="1" applyBorder="1" applyAlignment="1">
      <alignment horizontal="center" vertical="center" wrapText="1"/>
    </xf>
    <xf numFmtId="0" fontId="33" fillId="63" borderId="41" xfId="0" applyFont="1" applyFill="1" applyBorder="1" applyAlignment="1">
      <alignment horizontal="center" vertical="center" wrapText="1"/>
    </xf>
    <xf numFmtId="0" fontId="33" fillId="63" borderId="23" xfId="0" applyFont="1" applyFill="1" applyBorder="1" applyAlignment="1">
      <alignment horizontal="center" vertical="center" wrapText="1"/>
    </xf>
    <xf numFmtId="0" fontId="33" fillId="63" borderId="25" xfId="0" applyFont="1" applyFill="1" applyBorder="1" applyAlignment="1">
      <alignment horizontal="center" vertical="center" wrapText="1"/>
    </xf>
    <xf numFmtId="0" fontId="1" fillId="64" borderId="80" xfId="0" applyFont="1" applyFill="1" applyBorder="1" applyAlignment="1">
      <alignment horizontal="left" vertical="center" wrapText="1"/>
    </xf>
    <xf numFmtId="0" fontId="1" fillId="64" borderId="81" xfId="0" applyFont="1" applyFill="1" applyBorder="1" applyAlignment="1">
      <alignment horizontal="left" vertical="center" wrapText="1"/>
    </xf>
    <xf numFmtId="0" fontId="1" fillId="64" borderId="82" xfId="0" applyFont="1" applyFill="1" applyBorder="1" applyAlignment="1">
      <alignment horizontal="left" vertical="center" wrapText="1"/>
    </xf>
    <xf numFmtId="0" fontId="26" fillId="57" borderId="89" xfId="0" applyFont="1" applyFill="1" applyBorder="1" applyAlignment="1">
      <alignment horizontal="center" vertical="center"/>
    </xf>
    <xf numFmtId="0" fontId="26" fillId="57" borderId="90" xfId="0" applyFont="1" applyFill="1" applyBorder="1" applyAlignment="1">
      <alignment horizontal="center" vertical="center"/>
    </xf>
    <xf numFmtId="0" fontId="26" fillId="57" borderId="91" xfId="0" applyFont="1" applyFill="1" applyBorder="1" applyAlignment="1">
      <alignment horizontal="center" vertical="center"/>
    </xf>
    <xf numFmtId="0" fontId="26" fillId="57" borderId="57" xfId="0" applyFont="1" applyFill="1" applyBorder="1" applyAlignment="1">
      <alignment horizontal="center" vertical="center"/>
    </xf>
    <xf numFmtId="0" fontId="26" fillId="57" borderId="0" xfId="0" applyFont="1" applyFill="1" applyBorder="1" applyAlignment="1">
      <alignment horizontal="center" vertical="center"/>
    </xf>
    <xf numFmtId="0" fontId="26" fillId="57" borderId="58" xfId="0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6" fillId="57" borderId="80" xfId="0" applyFont="1" applyFill="1" applyBorder="1" applyAlignment="1">
      <alignment horizontal="center" vertical="center"/>
    </xf>
    <xf numFmtId="0" fontId="26" fillId="57" borderId="81" xfId="0" applyFont="1" applyFill="1" applyBorder="1" applyAlignment="1">
      <alignment horizontal="center" vertical="center"/>
    </xf>
    <xf numFmtId="0" fontId="26" fillId="57" borderId="82" xfId="0" applyFont="1" applyFill="1" applyBorder="1" applyAlignment="1">
      <alignment horizontal="center" vertical="center"/>
    </xf>
    <xf numFmtId="0" fontId="51" fillId="0" borderId="0" xfId="94" applyAlignment="1">
      <alignment horizontal="left" wrapText="1"/>
      <protection/>
    </xf>
    <xf numFmtId="0" fontId="37" fillId="0" borderId="0" xfId="94" applyFont="1" applyAlignment="1">
      <alignment horizontal="left"/>
      <protection/>
    </xf>
    <xf numFmtId="0" fontId="1" fillId="66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55" borderId="37" xfId="0" applyFont="1" applyFill="1" applyBorder="1" applyAlignment="1">
      <alignment horizontal="center" vertical="center" wrapText="1"/>
    </xf>
    <xf numFmtId="0" fontId="0" fillId="55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70" fontId="1" fillId="0" borderId="27" xfId="0" applyNumberFormat="1" applyFont="1" applyFill="1" applyBorder="1" applyAlignment="1">
      <alignment horizontal="center" vertical="center" wrapText="1"/>
    </xf>
    <xf numFmtId="0" fontId="1" fillId="55" borderId="27" xfId="0" applyFont="1" applyFill="1" applyBorder="1" applyAlignment="1">
      <alignment horizontal="center" vertical="center" wrapText="1"/>
    </xf>
    <xf numFmtId="0" fontId="1" fillId="55" borderId="3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82" fontId="0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170" fontId="1" fillId="0" borderId="26" xfId="0" applyNumberFormat="1" applyFont="1" applyFill="1" applyBorder="1" applyAlignment="1">
      <alignment horizontal="center" vertical="center"/>
    </xf>
  </cellXfs>
  <cellStyles count="12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Hyperlink" xfId="72"/>
    <cellStyle name="Hiperłącze 2" xfId="73"/>
    <cellStyle name="Hiperłącze 3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e 2" xfId="87"/>
    <cellStyle name="Neutralny" xfId="88"/>
    <cellStyle name="Normalny 2" xfId="89"/>
    <cellStyle name="Normalny 2 2" xfId="90"/>
    <cellStyle name="Normalny 3" xfId="91"/>
    <cellStyle name="Normalny 4" xfId="92"/>
    <cellStyle name="Normalny 5" xfId="93"/>
    <cellStyle name="Normalny 6" xfId="94"/>
    <cellStyle name="Obliczenia" xfId="95"/>
    <cellStyle name="Obliczenia 2" xfId="96"/>
    <cellStyle name="Followed Hyperlink" xfId="97"/>
    <cellStyle name="Percent" xfId="98"/>
    <cellStyle name="Suma" xfId="99"/>
    <cellStyle name="Suma 2" xfId="100"/>
    <cellStyle name="Tekst objaśnienia" xfId="101"/>
    <cellStyle name="Tekst objaśnienia 2" xfId="102"/>
    <cellStyle name="Tekst ostrzeżenia" xfId="103"/>
    <cellStyle name="Tekst ostrzeżenia 2" xfId="104"/>
    <cellStyle name="Tytuł" xfId="105"/>
    <cellStyle name="Tytuł 2" xfId="106"/>
    <cellStyle name="Uwaga" xfId="107"/>
    <cellStyle name="Uwaga 2" xfId="108"/>
    <cellStyle name="Currency" xfId="109"/>
    <cellStyle name="Currency [0]" xfId="110"/>
    <cellStyle name="Walutowy 10" xfId="111"/>
    <cellStyle name="Walutowy 2" xfId="112"/>
    <cellStyle name="Walutowy 2 2" xfId="113"/>
    <cellStyle name="Walutowy 2 2 2" xfId="114"/>
    <cellStyle name="Walutowy 2 3" xfId="115"/>
    <cellStyle name="Walutowy 2 3 2" xfId="116"/>
    <cellStyle name="Walutowy 2 3 3" xfId="117"/>
    <cellStyle name="Walutowy 2 3 4" xfId="118"/>
    <cellStyle name="Walutowy 2 4" xfId="119"/>
    <cellStyle name="Walutowy 2 4 2" xfId="120"/>
    <cellStyle name="Walutowy 2 4 3" xfId="121"/>
    <cellStyle name="Walutowy 2 5" xfId="122"/>
    <cellStyle name="Walutowy 2 6" xfId="123"/>
    <cellStyle name="Walutowy 2 7" xfId="124"/>
    <cellStyle name="Walutowy 2 8" xfId="125"/>
    <cellStyle name="Walutowy 3" xfId="126"/>
    <cellStyle name="Walutowy 3 2" xfId="127"/>
    <cellStyle name="Walutowy 4" xfId="128"/>
    <cellStyle name="Walutowy 4 2" xfId="129"/>
    <cellStyle name="Walutowy 4 3" xfId="130"/>
    <cellStyle name="Walutowy 4 4" xfId="131"/>
    <cellStyle name="Walutowy 5" xfId="132"/>
    <cellStyle name="Walutowy 5 2" xfId="133"/>
    <cellStyle name="Walutowy 5 3" xfId="134"/>
    <cellStyle name="Walutowy 6" xfId="135"/>
    <cellStyle name="Walutowy 6 2" xfId="136"/>
    <cellStyle name="Walutowy 6 3" xfId="137"/>
    <cellStyle name="Walutowy 7" xfId="138"/>
    <cellStyle name="Walutowy 8" xfId="139"/>
    <cellStyle name="Walutowy 9" xfId="140"/>
    <cellStyle name="Złe 2" xfId="141"/>
    <cellStyle name="Zły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5">
      <selection activeCell="H8" sqref="H8"/>
    </sheetView>
  </sheetViews>
  <sheetFormatPr defaultColWidth="9.140625" defaultRowHeight="12.75"/>
  <cols>
    <col min="1" max="1" width="4.57421875" style="39" customWidth="1"/>
    <col min="2" max="2" width="56.8515625" style="33" customWidth="1"/>
    <col min="3" max="3" width="14.7109375" style="33" bestFit="1" customWidth="1"/>
    <col min="4" max="4" width="12.8515625" style="33" bestFit="1" customWidth="1"/>
    <col min="5" max="5" width="7.7109375" style="33" bestFit="1" customWidth="1"/>
    <col min="6" max="6" width="29.140625" style="33" customWidth="1"/>
    <col min="7" max="7" width="14.28125" style="33" bestFit="1" customWidth="1"/>
    <col min="8" max="8" width="17.28125" style="33" bestFit="1" customWidth="1"/>
    <col min="9" max="9" width="17.00390625" style="33" customWidth="1"/>
    <col min="10" max="10" width="45.57421875" style="33" customWidth="1"/>
    <col min="11" max="11" width="19.28125" style="33" customWidth="1"/>
    <col min="12" max="12" width="20.8515625" style="33" customWidth="1"/>
    <col min="13" max="16384" width="9.140625" style="33" customWidth="1"/>
  </cols>
  <sheetData>
    <row r="1" spans="1:8" ht="12">
      <c r="A1" s="31" t="s">
        <v>186</v>
      </c>
      <c r="B1" s="32"/>
      <c r="D1" s="34"/>
      <c r="E1" s="34"/>
      <c r="F1" s="34"/>
      <c r="G1" s="35"/>
      <c r="H1" s="34"/>
    </row>
    <row r="2" spans="1:8" ht="12">
      <c r="A2" s="31"/>
      <c r="B2" s="32"/>
      <c r="D2" s="34"/>
      <c r="E2" s="34"/>
      <c r="F2" s="34"/>
      <c r="H2" s="34"/>
    </row>
    <row r="3" spans="1:8" ht="12">
      <c r="A3" s="31"/>
      <c r="B3" s="543" t="s">
        <v>251</v>
      </c>
      <c r="C3" s="543"/>
      <c r="D3" s="543"/>
      <c r="E3" s="543"/>
      <c r="F3" s="543"/>
      <c r="H3" s="34"/>
    </row>
    <row r="4" spans="1:8" ht="12" thickBot="1">
      <c r="A4" s="31"/>
      <c r="B4" s="32"/>
      <c r="D4" s="34"/>
      <c r="E4" s="34"/>
      <c r="F4" s="34"/>
      <c r="H4" s="34"/>
    </row>
    <row r="5" spans="1:12" ht="48" thickBot="1">
      <c r="A5" s="168" t="s">
        <v>134</v>
      </c>
      <c r="B5" s="167" t="s">
        <v>109</v>
      </c>
      <c r="C5" s="36" t="s">
        <v>124</v>
      </c>
      <c r="D5" s="36" t="s">
        <v>125</v>
      </c>
      <c r="E5" s="36" t="s">
        <v>135</v>
      </c>
      <c r="F5" s="37" t="s">
        <v>183</v>
      </c>
      <c r="G5" s="37" t="s">
        <v>136</v>
      </c>
      <c r="H5" s="37" t="s">
        <v>137</v>
      </c>
      <c r="I5" s="37" t="s">
        <v>233</v>
      </c>
      <c r="J5" s="37" t="s">
        <v>234</v>
      </c>
      <c r="K5" s="38" t="s">
        <v>657</v>
      </c>
      <c r="L5" s="34"/>
    </row>
    <row r="6" spans="1:12" s="488" customFormat="1" ht="68.25">
      <c r="A6" s="484">
        <v>1</v>
      </c>
      <c r="B6" s="485" t="s">
        <v>253</v>
      </c>
      <c r="C6" s="459" t="s">
        <v>743</v>
      </c>
      <c r="D6" s="486" t="s">
        <v>252</v>
      </c>
      <c r="E6" s="487">
        <v>8411</v>
      </c>
      <c r="F6" s="487" t="s">
        <v>260</v>
      </c>
      <c r="G6" s="459">
        <v>71</v>
      </c>
      <c r="H6" s="459" t="s">
        <v>182</v>
      </c>
      <c r="I6" s="48" t="s">
        <v>172</v>
      </c>
      <c r="J6" s="48" t="s">
        <v>495</v>
      </c>
      <c r="K6" s="505" t="s">
        <v>968</v>
      </c>
      <c r="L6" s="490" t="s">
        <v>1154</v>
      </c>
    </row>
    <row r="7" spans="1:11" s="488" customFormat="1" ht="39.75" customHeight="1">
      <c r="A7" s="489">
        <v>2</v>
      </c>
      <c r="B7" s="490" t="s">
        <v>738</v>
      </c>
      <c r="C7" s="491" t="s">
        <v>737</v>
      </c>
      <c r="D7" s="492" t="s">
        <v>144</v>
      </c>
      <c r="E7" s="492" t="s">
        <v>536</v>
      </c>
      <c r="F7" s="493" t="s">
        <v>739</v>
      </c>
      <c r="G7" s="251">
        <v>21</v>
      </c>
      <c r="H7" s="251" t="s">
        <v>182</v>
      </c>
      <c r="I7" s="74" t="s">
        <v>174</v>
      </c>
      <c r="J7" s="74" t="s">
        <v>172</v>
      </c>
      <c r="K7" s="494">
        <v>11928834.75</v>
      </c>
    </row>
    <row r="8" spans="1:11" s="488" customFormat="1" ht="39.75" customHeight="1">
      <c r="A8" s="489">
        <v>3</v>
      </c>
      <c r="B8" s="490" t="s">
        <v>701</v>
      </c>
      <c r="C8" s="251" t="s">
        <v>699</v>
      </c>
      <c r="D8" s="495" t="s">
        <v>189</v>
      </c>
      <c r="E8" s="492" t="s">
        <v>190</v>
      </c>
      <c r="F8" s="258" t="s">
        <v>188</v>
      </c>
      <c r="G8" s="251">
        <v>80</v>
      </c>
      <c r="H8" s="251">
        <v>499</v>
      </c>
      <c r="I8" s="74" t="s">
        <v>172</v>
      </c>
      <c r="J8" s="74" t="s">
        <v>172</v>
      </c>
      <c r="K8" s="494">
        <v>7231463</v>
      </c>
    </row>
    <row r="9" spans="1:11" s="488" customFormat="1" ht="39.75" customHeight="1">
      <c r="A9" s="489">
        <v>4</v>
      </c>
      <c r="B9" s="490" t="s">
        <v>694</v>
      </c>
      <c r="C9" s="540" t="s">
        <v>693</v>
      </c>
      <c r="D9" s="544" t="s">
        <v>204</v>
      </c>
      <c r="E9" s="545" t="s">
        <v>190</v>
      </c>
      <c r="F9" s="545" t="s">
        <v>188</v>
      </c>
      <c r="G9" s="540">
        <v>54</v>
      </c>
      <c r="H9" s="540">
        <v>200</v>
      </c>
      <c r="I9" s="74" t="s">
        <v>172</v>
      </c>
      <c r="J9" s="74" t="s">
        <v>172</v>
      </c>
      <c r="K9" s="541">
        <v>4984948.22</v>
      </c>
    </row>
    <row r="10" spans="1:11" s="488" customFormat="1" ht="39.75" customHeight="1">
      <c r="A10" s="489" t="s">
        <v>182</v>
      </c>
      <c r="B10" s="490" t="s">
        <v>702</v>
      </c>
      <c r="C10" s="540"/>
      <c r="D10" s="544"/>
      <c r="E10" s="545"/>
      <c r="F10" s="545"/>
      <c r="G10" s="540"/>
      <c r="H10" s="540"/>
      <c r="I10" s="74" t="s">
        <v>172</v>
      </c>
      <c r="J10" s="74" t="s">
        <v>172</v>
      </c>
      <c r="K10" s="542"/>
    </row>
    <row r="11" spans="1:11" s="488" customFormat="1" ht="39.75" customHeight="1">
      <c r="A11" s="489">
        <v>5</v>
      </c>
      <c r="B11" s="490" t="s">
        <v>700</v>
      </c>
      <c r="C11" s="497" t="s">
        <v>683</v>
      </c>
      <c r="D11" s="498">
        <v>367517990</v>
      </c>
      <c r="E11" s="499" t="s">
        <v>145</v>
      </c>
      <c r="F11" s="499" t="s">
        <v>188</v>
      </c>
      <c r="G11" s="251">
        <v>45</v>
      </c>
      <c r="H11" s="251">
        <v>326</v>
      </c>
      <c r="I11" s="74" t="s">
        <v>172</v>
      </c>
      <c r="J11" s="74" t="s">
        <v>172</v>
      </c>
      <c r="K11" s="494">
        <v>4866126.26</v>
      </c>
    </row>
    <row r="12" spans="1:11" s="488" customFormat="1" ht="39.75" customHeight="1">
      <c r="A12" s="489">
        <v>6</v>
      </c>
      <c r="B12" s="490" t="s">
        <v>230</v>
      </c>
      <c r="C12" s="491" t="s">
        <v>682</v>
      </c>
      <c r="D12" s="492" t="s">
        <v>529</v>
      </c>
      <c r="E12" s="493" t="s">
        <v>1115</v>
      </c>
      <c r="F12" s="493" t="s">
        <v>188</v>
      </c>
      <c r="G12" s="251">
        <v>28</v>
      </c>
      <c r="H12" s="251">
        <v>88</v>
      </c>
      <c r="I12" s="74" t="s">
        <v>172</v>
      </c>
      <c r="J12" s="74" t="s">
        <v>172</v>
      </c>
      <c r="K12" s="494">
        <v>2309319</v>
      </c>
    </row>
    <row r="13" spans="1:11" s="488" customFormat="1" ht="45">
      <c r="A13" s="489">
        <v>7</v>
      </c>
      <c r="B13" s="490" t="s">
        <v>677</v>
      </c>
      <c r="C13" s="251" t="s">
        <v>676</v>
      </c>
      <c r="D13" s="500" t="s">
        <v>146</v>
      </c>
      <c r="E13" s="258" t="s">
        <v>669</v>
      </c>
      <c r="F13" s="258" t="s">
        <v>680</v>
      </c>
      <c r="G13" s="251">
        <v>16</v>
      </c>
      <c r="H13" s="251">
        <v>75</v>
      </c>
      <c r="I13" s="74" t="s">
        <v>172</v>
      </c>
      <c r="J13" s="74" t="s">
        <v>172</v>
      </c>
      <c r="K13" s="494">
        <v>1591646</v>
      </c>
    </row>
    <row r="14" spans="1:11" s="488" customFormat="1" ht="39.75" customHeight="1">
      <c r="A14" s="489">
        <v>8</v>
      </c>
      <c r="B14" s="490" t="s">
        <v>667</v>
      </c>
      <c r="C14" s="491" t="s">
        <v>668</v>
      </c>
      <c r="D14" s="251">
        <v>230922537</v>
      </c>
      <c r="E14" s="258" t="s">
        <v>669</v>
      </c>
      <c r="F14" s="258" t="s">
        <v>670</v>
      </c>
      <c r="G14" s="251">
        <v>30</v>
      </c>
      <c r="H14" s="251">
        <v>146</v>
      </c>
      <c r="I14" s="74" t="s">
        <v>172</v>
      </c>
      <c r="J14" s="74" t="s">
        <v>172</v>
      </c>
      <c r="K14" s="494">
        <v>3088454</v>
      </c>
    </row>
    <row r="15" spans="1:11" s="488" customFormat="1" ht="141" customHeight="1">
      <c r="A15" s="501">
        <v>9</v>
      </c>
      <c r="B15" s="502" t="s">
        <v>243</v>
      </c>
      <c r="C15" s="497" t="s">
        <v>463</v>
      </c>
      <c r="D15" s="498">
        <v>20658787</v>
      </c>
      <c r="E15" s="503" t="s">
        <v>244</v>
      </c>
      <c r="F15" s="503" t="s">
        <v>1284</v>
      </c>
      <c r="G15" s="498">
        <v>7</v>
      </c>
      <c r="H15" s="498" t="s">
        <v>182</v>
      </c>
      <c r="I15" s="112" t="s">
        <v>172</v>
      </c>
      <c r="J15" s="112" t="s">
        <v>172</v>
      </c>
      <c r="K15" s="496">
        <v>1160000</v>
      </c>
    </row>
    <row r="16" spans="1:11" s="488" customFormat="1" ht="68.25">
      <c r="A16" s="501">
        <v>10</v>
      </c>
      <c r="B16" s="502" t="s">
        <v>576</v>
      </c>
      <c r="C16" s="497" t="s">
        <v>656</v>
      </c>
      <c r="D16" s="504">
        <v>380799945</v>
      </c>
      <c r="E16" s="503" t="s">
        <v>535</v>
      </c>
      <c r="F16" s="503" t="s">
        <v>681</v>
      </c>
      <c r="G16" s="498">
        <v>4</v>
      </c>
      <c r="H16" s="498">
        <v>19</v>
      </c>
      <c r="I16" s="112" t="s">
        <v>172</v>
      </c>
      <c r="J16" s="112" t="s">
        <v>172</v>
      </c>
      <c r="K16" s="496">
        <v>489057</v>
      </c>
    </row>
    <row r="17" spans="1:11" s="17" customFormat="1" ht="24.75" customHeight="1" thickBot="1">
      <c r="A17" s="240">
        <v>11</v>
      </c>
      <c r="B17" s="241" t="s">
        <v>764</v>
      </c>
      <c r="C17" s="147" t="s">
        <v>765</v>
      </c>
      <c r="D17" s="147">
        <v>231193260</v>
      </c>
      <c r="E17" s="242"/>
      <c r="F17" s="242"/>
      <c r="G17" s="242"/>
      <c r="H17" s="242"/>
      <c r="I17" s="242"/>
      <c r="J17" s="242"/>
      <c r="K17" s="243"/>
    </row>
    <row r="18" s="54" customFormat="1" ht="12">
      <c r="A18" s="210"/>
    </row>
    <row r="19" s="54" customFormat="1" ht="12">
      <c r="A19" s="210"/>
    </row>
    <row r="20" s="54" customFormat="1" ht="12">
      <c r="A20" s="210"/>
    </row>
  </sheetData>
  <sheetProtection/>
  <mergeCells count="8">
    <mergeCell ref="H9:H10"/>
    <mergeCell ref="K9:K10"/>
    <mergeCell ref="B3:F3"/>
    <mergeCell ref="C9:C10"/>
    <mergeCell ref="D9:D10"/>
    <mergeCell ref="E9:E10"/>
    <mergeCell ref="F9:F10"/>
    <mergeCell ref="G9:G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58" r:id="rId1"/>
  <ignoredErrors>
    <ignoredError sqref="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N211"/>
  <sheetViews>
    <sheetView zoomScale="85" zoomScaleNormal="85" zoomScaleSheetLayoutView="100" workbookViewId="0" topLeftCell="A196">
      <selection activeCell="U152" sqref="U152:Z155"/>
    </sheetView>
  </sheetViews>
  <sheetFormatPr defaultColWidth="9.140625" defaultRowHeight="12.75"/>
  <cols>
    <col min="1" max="1" width="4.140625" style="5" customWidth="1"/>
    <col min="2" max="2" width="26.8515625" style="1" customWidth="1"/>
    <col min="3" max="3" width="24.7109375" style="5" customWidth="1"/>
    <col min="4" max="4" width="18.7109375" style="5" customWidth="1"/>
    <col min="5" max="5" width="21.421875" style="5" customWidth="1"/>
    <col min="6" max="6" width="24.8515625" style="5" customWidth="1"/>
    <col min="7" max="7" width="13.28125" style="5" customWidth="1"/>
    <col min="8" max="8" width="17.421875" style="5" customWidth="1"/>
    <col min="9" max="9" width="22.7109375" style="5" customWidth="1"/>
    <col min="10" max="10" width="35.8515625" style="5" customWidth="1"/>
    <col min="11" max="11" width="30.00390625" style="5" customWidth="1"/>
    <col min="12" max="12" width="32.7109375" style="5" customWidth="1"/>
    <col min="13" max="13" width="32.28125" style="5" customWidth="1"/>
    <col min="14" max="17" width="23.140625" style="5" customWidth="1"/>
    <col min="18" max="18" width="4.57421875" style="5" customWidth="1"/>
    <col min="19" max="19" width="19.00390625" style="5" customWidth="1"/>
    <col min="20" max="20" width="31.140625" style="5" customWidth="1"/>
    <col min="21" max="26" width="21.140625" style="5" customWidth="1"/>
    <col min="27" max="27" width="16.421875" style="5" customWidth="1"/>
    <col min="28" max="28" width="15.28125" style="5" customWidth="1"/>
    <col min="29" max="29" width="15.57421875" style="5" customWidth="1"/>
    <col min="30" max="30" width="14.421875" style="5" customWidth="1"/>
    <col min="31" max="33" width="9.140625" style="1" customWidth="1"/>
    <col min="34" max="34" width="13.8515625" style="1" bestFit="1" customWidth="1"/>
    <col min="35" max="16384" width="9.140625" style="1" customWidth="1"/>
  </cols>
  <sheetData>
    <row r="1" spans="1:30" s="6" customFormat="1" ht="13.5">
      <c r="A1" s="614" t="s">
        <v>185</v>
      </c>
      <c r="B1" s="614"/>
      <c r="C1" s="614"/>
      <c r="D1" s="614"/>
      <c r="E1" s="614"/>
      <c r="F1" s="7"/>
      <c r="G1" s="7"/>
      <c r="H1" s="7"/>
      <c r="I1" s="7"/>
      <c r="J1" s="7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7"/>
      <c r="AB1" s="7"/>
      <c r="AC1" s="7"/>
      <c r="AD1" s="7"/>
    </row>
    <row r="3" spans="1:26" ht="13.5" thickBot="1">
      <c r="A3" s="2"/>
      <c r="B3" s="2"/>
      <c r="C3" s="2"/>
      <c r="D3" s="2"/>
      <c r="E3" s="2"/>
      <c r="F3" s="2"/>
      <c r="G3" s="2"/>
      <c r="H3" s="4"/>
      <c r="I3" s="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30" ht="30" customHeight="1">
      <c r="A4" s="623" t="s">
        <v>100</v>
      </c>
      <c r="B4" s="572" t="s">
        <v>118</v>
      </c>
      <c r="C4" s="572" t="s">
        <v>120</v>
      </c>
      <c r="D4" s="575" t="s">
        <v>123</v>
      </c>
      <c r="E4" s="563" t="s">
        <v>133</v>
      </c>
      <c r="F4" s="575" t="s">
        <v>126</v>
      </c>
      <c r="G4" s="572" t="s">
        <v>101</v>
      </c>
      <c r="H4" s="575" t="s">
        <v>641</v>
      </c>
      <c r="I4" s="575" t="s">
        <v>769</v>
      </c>
      <c r="J4" s="572" t="s">
        <v>262</v>
      </c>
      <c r="K4" s="572" t="s">
        <v>102</v>
      </c>
      <c r="L4" s="577" t="s">
        <v>104</v>
      </c>
      <c r="M4" s="577"/>
      <c r="N4" s="577"/>
      <c r="O4" s="556" t="s">
        <v>865</v>
      </c>
      <c r="P4" s="556" t="s">
        <v>866</v>
      </c>
      <c r="Q4" s="558" t="s">
        <v>867</v>
      </c>
      <c r="R4" s="579" t="s">
        <v>100</v>
      </c>
      <c r="S4" s="563" t="s">
        <v>131</v>
      </c>
      <c r="T4" s="563" t="s">
        <v>132</v>
      </c>
      <c r="U4" s="560" t="s">
        <v>152</v>
      </c>
      <c r="V4" s="561"/>
      <c r="W4" s="561"/>
      <c r="X4" s="561"/>
      <c r="Y4" s="561"/>
      <c r="Z4" s="562"/>
      <c r="AA4" s="563" t="s">
        <v>203</v>
      </c>
      <c r="AB4" s="577" t="s">
        <v>103</v>
      </c>
      <c r="AC4" s="577" t="s">
        <v>121</v>
      </c>
      <c r="AD4" s="548" t="s">
        <v>122</v>
      </c>
    </row>
    <row r="5" spans="1:30" ht="107.25" customHeight="1" thickBot="1">
      <c r="A5" s="624"/>
      <c r="B5" s="573"/>
      <c r="C5" s="573"/>
      <c r="D5" s="576"/>
      <c r="E5" s="564"/>
      <c r="F5" s="576"/>
      <c r="G5" s="573"/>
      <c r="H5" s="576"/>
      <c r="I5" s="576"/>
      <c r="J5" s="573"/>
      <c r="K5" s="573"/>
      <c r="L5" s="96" t="s">
        <v>105</v>
      </c>
      <c r="M5" s="96" t="s">
        <v>106</v>
      </c>
      <c r="N5" s="96" t="s">
        <v>107</v>
      </c>
      <c r="O5" s="557"/>
      <c r="P5" s="557"/>
      <c r="Q5" s="559"/>
      <c r="R5" s="580"/>
      <c r="S5" s="564"/>
      <c r="T5" s="564"/>
      <c r="U5" s="196" t="s">
        <v>127</v>
      </c>
      <c r="V5" s="196" t="s">
        <v>96</v>
      </c>
      <c r="W5" s="196" t="s">
        <v>97</v>
      </c>
      <c r="X5" s="196" t="s">
        <v>128</v>
      </c>
      <c r="Y5" s="196" t="s">
        <v>129</v>
      </c>
      <c r="Z5" s="196" t="s">
        <v>130</v>
      </c>
      <c r="AA5" s="564"/>
      <c r="AB5" s="578"/>
      <c r="AC5" s="578"/>
      <c r="AD5" s="549"/>
    </row>
    <row r="6" spans="1:30" ht="19.5" customHeight="1" thickBot="1">
      <c r="A6" s="601" t="s">
        <v>148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602"/>
    </row>
    <row r="7" spans="1:30" s="10" customFormat="1" ht="72" customHeight="1">
      <c r="A7" s="129">
        <v>1</v>
      </c>
      <c r="B7" s="462" t="s">
        <v>263</v>
      </c>
      <c r="C7" s="130" t="s">
        <v>264</v>
      </c>
      <c r="D7" s="130" t="s">
        <v>160</v>
      </c>
      <c r="E7" s="130"/>
      <c r="F7" s="130" t="s">
        <v>160</v>
      </c>
      <c r="G7" s="130" t="s">
        <v>265</v>
      </c>
      <c r="H7" s="277">
        <v>15838489</v>
      </c>
      <c r="I7" s="515" t="s">
        <v>1279</v>
      </c>
      <c r="J7" s="56" t="s">
        <v>229</v>
      </c>
      <c r="K7" s="55" t="s">
        <v>266</v>
      </c>
      <c r="L7" s="55" t="s">
        <v>299</v>
      </c>
      <c r="M7" s="55" t="s">
        <v>300</v>
      </c>
      <c r="N7" s="55" t="s">
        <v>301</v>
      </c>
      <c r="O7" s="55"/>
      <c r="P7" s="55"/>
      <c r="Q7" s="55"/>
      <c r="R7" s="130">
        <v>1</v>
      </c>
      <c r="S7" s="130"/>
      <c r="T7" s="130" t="s">
        <v>1230</v>
      </c>
      <c r="U7" s="130" t="s">
        <v>169</v>
      </c>
      <c r="V7" s="130" t="s">
        <v>169</v>
      </c>
      <c r="W7" s="130" t="s">
        <v>168</v>
      </c>
      <c r="X7" s="130" t="s">
        <v>169</v>
      </c>
      <c r="Y7" s="130" t="s">
        <v>169</v>
      </c>
      <c r="Z7" s="130" t="s">
        <v>169</v>
      </c>
      <c r="AA7" s="130">
        <v>2585</v>
      </c>
      <c r="AB7" s="130">
        <v>3</v>
      </c>
      <c r="AC7" s="130" t="s">
        <v>160</v>
      </c>
      <c r="AD7" s="136" t="s">
        <v>161</v>
      </c>
    </row>
    <row r="8" spans="1:30" s="10" customFormat="1" ht="129.75" customHeight="1">
      <c r="A8" s="106">
        <v>2</v>
      </c>
      <c r="B8" s="75" t="s">
        <v>267</v>
      </c>
      <c r="C8" s="74"/>
      <c r="D8" s="74" t="s">
        <v>160</v>
      </c>
      <c r="E8" s="74"/>
      <c r="F8" s="74" t="s">
        <v>160</v>
      </c>
      <c r="G8" s="74" t="s">
        <v>268</v>
      </c>
      <c r="H8" s="57">
        <v>3972678.88</v>
      </c>
      <c r="I8" s="180" t="s">
        <v>1229</v>
      </c>
      <c r="J8" s="59" t="s">
        <v>269</v>
      </c>
      <c r="K8" s="146" t="s">
        <v>270</v>
      </c>
      <c r="L8" s="146" t="s">
        <v>299</v>
      </c>
      <c r="M8" s="146" t="s">
        <v>300</v>
      </c>
      <c r="N8" s="146" t="s">
        <v>247</v>
      </c>
      <c r="O8" s="146"/>
      <c r="P8" s="146"/>
      <c r="Q8" s="146"/>
      <c r="R8" s="74">
        <v>2</v>
      </c>
      <c r="S8" s="74"/>
      <c r="T8" s="74"/>
      <c r="U8" s="74" t="s">
        <v>221</v>
      </c>
      <c r="V8" s="74" t="s">
        <v>169</v>
      </c>
      <c r="W8" s="74" t="s">
        <v>169</v>
      </c>
      <c r="X8" s="74" t="s">
        <v>221</v>
      </c>
      <c r="Y8" s="74" t="s">
        <v>169</v>
      </c>
      <c r="Z8" s="74" t="s">
        <v>169</v>
      </c>
      <c r="AA8" s="74"/>
      <c r="AB8" s="74">
        <v>2</v>
      </c>
      <c r="AC8" s="74" t="s">
        <v>160</v>
      </c>
      <c r="AD8" s="108" t="s">
        <v>161</v>
      </c>
    </row>
    <row r="9" spans="1:30" s="60" customFormat="1" ht="36">
      <c r="A9" s="106">
        <v>3</v>
      </c>
      <c r="B9" s="75" t="s">
        <v>271</v>
      </c>
      <c r="C9" s="146" t="s">
        <v>245</v>
      </c>
      <c r="D9" s="146" t="s">
        <v>160</v>
      </c>
      <c r="E9" s="146" t="s">
        <v>161</v>
      </c>
      <c r="F9" s="146" t="s">
        <v>160</v>
      </c>
      <c r="G9" s="146" t="s">
        <v>274</v>
      </c>
      <c r="H9" s="383">
        <v>2647000</v>
      </c>
      <c r="I9" s="109" t="s">
        <v>258</v>
      </c>
      <c r="J9" s="59" t="s">
        <v>272</v>
      </c>
      <c r="K9" s="146" t="s">
        <v>273</v>
      </c>
      <c r="L9" s="146" t="s">
        <v>246</v>
      </c>
      <c r="M9" s="146" t="s">
        <v>302</v>
      </c>
      <c r="N9" s="146" t="s">
        <v>247</v>
      </c>
      <c r="O9" s="146" t="s">
        <v>161</v>
      </c>
      <c r="P9" s="146" t="s">
        <v>161</v>
      </c>
      <c r="Q9" s="146" t="s">
        <v>161</v>
      </c>
      <c r="R9" s="74">
        <v>3</v>
      </c>
      <c r="S9" s="146"/>
      <c r="T9" s="86" t="s">
        <v>649</v>
      </c>
      <c r="U9" s="146" t="s">
        <v>170</v>
      </c>
      <c r="V9" s="146" t="s">
        <v>248</v>
      </c>
      <c r="W9" s="146" t="s">
        <v>248</v>
      </c>
      <c r="X9" s="146" t="s">
        <v>248</v>
      </c>
      <c r="Y9" s="146" t="s">
        <v>164</v>
      </c>
      <c r="Z9" s="146" t="s">
        <v>248</v>
      </c>
      <c r="AA9" s="146">
        <v>527.9</v>
      </c>
      <c r="AB9" s="146">
        <v>2</v>
      </c>
      <c r="AC9" s="146" t="s">
        <v>160</v>
      </c>
      <c r="AD9" s="50" t="s">
        <v>161</v>
      </c>
    </row>
    <row r="10" spans="1:30" s="60" customFormat="1" ht="33.75">
      <c r="A10" s="106">
        <v>4</v>
      </c>
      <c r="B10" s="75" t="s">
        <v>548</v>
      </c>
      <c r="C10" s="146" t="s">
        <v>279</v>
      </c>
      <c r="D10" s="146" t="s">
        <v>160</v>
      </c>
      <c r="E10" s="146"/>
      <c r="F10" s="146" t="s">
        <v>161</v>
      </c>
      <c r="G10" s="146" t="s">
        <v>549</v>
      </c>
      <c r="H10" s="57">
        <v>969284.4400000001</v>
      </c>
      <c r="I10" s="109" t="s">
        <v>259</v>
      </c>
      <c r="J10" s="59"/>
      <c r="K10" s="146" t="s">
        <v>550</v>
      </c>
      <c r="L10" s="146" t="s">
        <v>551</v>
      </c>
      <c r="M10" s="146"/>
      <c r="N10" s="146"/>
      <c r="O10" s="146"/>
      <c r="P10" s="146"/>
      <c r="Q10" s="146"/>
      <c r="R10" s="74">
        <v>4</v>
      </c>
      <c r="S10" s="146"/>
      <c r="T10" s="86"/>
      <c r="U10" s="146"/>
      <c r="V10" s="146"/>
      <c r="W10" s="146" t="s">
        <v>248</v>
      </c>
      <c r="X10" s="146"/>
      <c r="Y10" s="146" t="s">
        <v>174</v>
      </c>
      <c r="Z10" s="146" t="s">
        <v>174</v>
      </c>
      <c r="AA10" s="146">
        <v>2593.1</v>
      </c>
      <c r="AB10" s="146"/>
      <c r="AC10" s="146" t="s">
        <v>172</v>
      </c>
      <c r="AD10" s="50" t="s">
        <v>161</v>
      </c>
    </row>
    <row r="11" spans="1:30" s="60" customFormat="1" ht="45">
      <c r="A11" s="106">
        <v>5</v>
      </c>
      <c r="B11" s="75" t="s">
        <v>552</v>
      </c>
      <c r="C11" s="146" t="s">
        <v>553</v>
      </c>
      <c r="D11" s="146" t="s">
        <v>160</v>
      </c>
      <c r="E11" s="146"/>
      <c r="F11" s="146" t="s">
        <v>161</v>
      </c>
      <c r="G11" s="146">
        <v>2018</v>
      </c>
      <c r="H11" s="57">
        <v>313152.12</v>
      </c>
      <c r="I11" s="109" t="s">
        <v>259</v>
      </c>
      <c r="J11" s="59" t="s">
        <v>229</v>
      </c>
      <c r="K11" s="146" t="s">
        <v>550</v>
      </c>
      <c r="L11" s="146" t="s">
        <v>554</v>
      </c>
      <c r="M11" s="146"/>
      <c r="N11" s="146" t="s">
        <v>555</v>
      </c>
      <c r="O11" s="146"/>
      <c r="P11" s="146"/>
      <c r="Q11" s="146"/>
      <c r="R11" s="74">
        <v>5</v>
      </c>
      <c r="S11" s="146"/>
      <c r="T11" s="86"/>
      <c r="U11" s="146" t="s">
        <v>248</v>
      </c>
      <c r="V11" s="146" t="s">
        <v>248</v>
      </c>
      <c r="W11" s="146" t="s">
        <v>248</v>
      </c>
      <c r="X11" s="146" t="s">
        <v>248</v>
      </c>
      <c r="Y11" s="146" t="s">
        <v>174</v>
      </c>
      <c r="Z11" s="146" t="s">
        <v>248</v>
      </c>
      <c r="AA11" s="146">
        <v>88.9</v>
      </c>
      <c r="AB11" s="146">
        <v>1</v>
      </c>
      <c r="AC11" s="146" t="s">
        <v>172</v>
      </c>
      <c r="AD11" s="50" t="s">
        <v>172</v>
      </c>
    </row>
    <row r="12" spans="1:30" s="60" customFormat="1" ht="22.5">
      <c r="A12" s="106">
        <v>6</v>
      </c>
      <c r="B12" s="75" t="s">
        <v>556</v>
      </c>
      <c r="C12" s="146" t="s">
        <v>557</v>
      </c>
      <c r="D12" s="146" t="s">
        <v>160</v>
      </c>
      <c r="E12" s="146"/>
      <c r="F12" s="146" t="s">
        <v>161</v>
      </c>
      <c r="G12" s="146">
        <v>2018</v>
      </c>
      <c r="H12" s="57">
        <v>355543.57999999996</v>
      </c>
      <c r="I12" s="109" t="s">
        <v>259</v>
      </c>
      <c r="J12" s="59"/>
      <c r="K12" s="146" t="s">
        <v>550</v>
      </c>
      <c r="L12" s="146" t="s">
        <v>558</v>
      </c>
      <c r="M12" s="146"/>
      <c r="N12" s="146" t="s">
        <v>559</v>
      </c>
      <c r="O12" s="146"/>
      <c r="P12" s="146"/>
      <c r="Q12" s="146"/>
      <c r="R12" s="74">
        <v>6</v>
      </c>
      <c r="S12" s="146"/>
      <c r="T12" s="86"/>
      <c r="U12" s="146" t="s">
        <v>248</v>
      </c>
      <c r="V12" s="146"/>
      <c r="W12" s="146"/>
      <c r="X12" s="146"/>
      <c r="Y12" s="146" t="s">
        <v>231</v>
      </c>
      <c r="Z12" s="146" t="s">
        <v>231</v>
      </c>
      <c r="AA12" s="146">
        <v>453</v>
      </c>
      <c r="AB12" s="146">
        <v>1</v>
      </c>
      <c r="AC12" s="146" t="s">
        <v>172</v>
      </c>
      <c r="AD12" s="50" t="s">
        <v>172</v>
      </c>
    </row>
    <row r="13" spans="1:30" s="10" customFormat="1" ht="12.75">
      <c r="A13" s="106">
        <v>7</v>
      </c>
      <c r="B13" s="75" t="s">
        <v>275</v>
      </c>
      <c r="C13" s="74" t="s">
        <v>276</v>
      </c>
      <c r="D13" s="74" t="s">
        <v>160</v>
      </c>
      <c r="E13" s="74"/>
      <c r="F13" s="74" t="s">
        <v>161</v>
      </c>
      <c r="G13" s="74">
        <v>2008</v>
      </c>
      <c r="H13" s="384">
        <v>48188.21</v>
      </c>
      <c r="I13" s="109" t="s">
        <v>259</v>
      </c>
      <c r="J13" s="59" t="s">
        <v>164</v>
      </c>
      <c r="K13" s="146" t="s">
        <v>277</v>
      </c>
      <c r="L13" s="146" t="s">
        <v>303</v>
      </c>
      <c r="M13" s="146" t="s">
        <v>164</v>
      </c>
      <c r="N13" s="146" t="s">
        <v>304</v>
      </c>
      <c r="O13" s="146"/>
      <c r="P13" s="146"/>
      <c r="Q13" s="146"/>
      <c r="R13" s="74">
        <v>7</v>
      </c>
      <c r="S13" s="74"/>
      <c r="T13" s="74"/>
      <c r="U13" s="74" t="s">
        <v>221</v>
      </c>
      <c r="V13" s="74" t="s">
        <v>169</v>
      </c>
      <c r="W13" s="74" t="s">
        <v>169</v>
      </c>
      <c r="X13" s="74" t="s">
        <v>169</v>
      </c>
      <c r="Y13" s="74" t="s">
        <v>174</v>
      </c>
      <c r="Z13" s="74" t="s">
        <v>174</v>
      </c>
      <c r="AA13" s="74">
        <v>3.3</v>
      </c>
      <c r="AB13" s="74">
        <v>1</v>
      </c>
      <c r="AC13" s="74" t="s">
        <v>161</v>
      </c>
      <c r="AD13" s="108" t="s">
        <v>161</v>
      </c>
    </row>
    <row r="14" spans="1:30" s="10" customFormat="1" ht="259.5" customHeight="1">
      <c r="A14" s="106">
        <v>8</v>
      </c>
      <c r="B14" s="75" t="s">
        <v>278</v>
      </c>
      <c r="C14" s="146" t="s">
        <v>279</v>
      </c>
      <c r="D14" s="146" t="s">
        <v>160</v>
      </c>
      <c r="E14" s="74"/>
      <c r="F14" s="74" t="s">
        <v>160</v>
      </c>
      <c r="G14" s="74" t="s">
        <v>497</v>
      </c>
      <c r="H14" s="384">
        <v>1118505.34</v>
      </c>
      <c r="I14" s="109" t="s">
        <v>259</v>
      </c>
      <c r="J14" s="110" t="s">
        <v>229</v>
      </c>
      <c r="K14" s="74" t="s">
        <v>280</v>
      </c>
      <c r="L14" s="146" t="s">
        <v>305</v>
      </c>
      <c r="M14" s="146" t="s">
        <v>306</v>
      </c>
      <c r="N14" s="146" t="s">
        <v>307</v>
      </c>
      <c r="O14" s="146"/>
      <c r="P14" s="146"/>
      <c r="Q14" s="146"/>
      <c r="R14" s="74">
        <v>8</v>
      </c>
      <c r="S14" s="74"/>
      <c r="T14" s="74"/>
      <c r="U14" s="74" t="s">
        <v>313</v>
      </c>
      <c r="V14" s="74" t="s">
        <v>168</v>
      </c>
      <c r="W14" s="74" t="s">
        <v>314</v>
      </c>
      <c r="X14" s="74" t="s">
        <v>168</v>
      </c>
      <c r="Y14" s="74" t="s">
        <v>174</v>
      </c>
      <c r="Z14" s="74" t="s">
        <v>174</v>
      </c>
      <c r="AA14" s="74" t="s">
        <v>315</v>
      </c>
      <c r="AB14" s="74">
        <v>7</v>
      </c>
      <c r="AC14" s="74" t="s">
        <v>161</v>
      </c>
      <c r="AD14" s="108" t="s">
        <v>161</v>
      </c>
    </row>
    <row r="15" spans="1:30" s="10" customFormat="1" ht="236.25" customHeight="1">
      <c r="A15" s="106">
        <v>9</v>
      </c>
      <c r="B15" s="75" t="s">
        <v>281</v>
      </c>
      <c r="C15" s="146" t="s">
        <v>282</v>
      </c>
      <c r="D15" s="146" t="s">
        <v>160</v>
      </c>
      <c r="E15" s="74"/>
      <c r="F15" s="74" t="s">
        <v>160</v>
      </c>
      <c r="G15" s="74" t="s">
        <v>497</v>
      </c>
      <c r="H15" s="384">
        <v>660805.02</v>
      </c>
      <c r="I15" s="109" t="s">
        <v>259</v>
      </c>
      <c r="J15" s="110" t="s">
        <v>283</v>
      </c>
      <c r="K15" s="74" t="s">
        <v>284</v>
      </c>
      <c r="L15" s="146" t="s">
        <v>308</v>
      </c>
      <c r="M15" s="146" t="s">
        <v>309</v>
      </c>
      <c r="N15" s="146" t="s">
        <v>310</v>
      </c>
      <c r="O15" s="146"/>
      <c r="P15" s="146"/>
      <c r="Q15" s="146"/>
      <c r="R15" s="74">
        <v>9</v>
      </c>
      <c r="S15" s="74"/>
      <c r="T15" s="74"/>
      <c r="U15" s="74" t="s">
        <v>313</v>
      </c>
      <c r="V15" s="74" t="s">
        <v>168</v>
      </c>
      <c r="W15" s="74" t="s">
        <v>174</v>
      </c>
      <c r="X15" s="74" t="s">
        <v>174</v>
      </c>
      <c r="Y15" s="74" t="s">
        <v>174</v>
      </c>
      <c r="Z15" s="74" t="s">
        <v>174</v>
      </c>
      <c r="AA15" s="74" t="s">
        <v>316</v>
      </c>
      <c r="AB15" s="74">
        <v>4</v>
      </c>
      <c r="AC15" s="74" t="s">
        <v>161</v>
      </c>
      <c r="AD15" s="108" t="s">
        <v>161</v>
      </c>
    </row>
    <row r="16" spans="1:30" s="10" customFormat="1" ht="68.25" customHeight="1">
      <c r="A16" s="106">
        <v>10</v>
      </c>
      <c r="B16" s="75" t="s">
        <v>285</v>
      </c>
      <c r="C16" s="146" t="s">
        <v>279</v>
      </c>
      <c r="D16" s="146" t="s">
        <v>160</v>
      </c>
      <c r="E16" s="74"/>
      <c r="F16" s="74" t="s">
        <v>160</v>
      </c>
      <c r="G16" s="74" t="s">
        <v>286</v>
      </c>
      <c r="H16" s="384">
        <v>315548.07</v>
      </c>
      <c r="I16" s="107" t="s">
        <v>259</v>
      </c>
      <c r="J16" s="110"/>
      <c r="K16" s="74" t="s">
        <v>287</v>
      </c>
      <c r="L16" s="146" t="s">
        <v>311</v>
      </c>
      <c r="M16" s="146"/>
      <c r="N16" s="146"/>
      <c r="O16" s="146"/>
      <c r="P16" s="146"/>
      <c r="Q16" s="146"/>
      <c r="R16" s="74">
        <v>10</v>
      </c>
      <c r="S16" s="74"/>
      <c r="T16" s="74"/>
      <c r="U16" s="74"/>
      <c r="V16" s="74" t="s">
        <v>169</v>
      </c>
      <c r="W16" s="74"/>
      <c r="X16" s="74"/>
      <c r="Y16" s="74"/>
      <c r="Z16" s="74"/>
      <c r="AA16" s="74"/>
      <c r="AB16" s="74"/>
      <c r="AC16" s="74"/>
      <c r="AD16" s="108"/>
    </row>
    <row r="17" spans="1:30" s="10" customFormat="1" ht="33.75">
      <c r="A17" s="106">
        <v>11</v>
      </c>
      <c r="B17" s="75" t="s">
        <v>288</v>
      </c>
      <c r="C17" s="74" t="s">
        <v>279</v>
      </c>
      <c r="D17" s="74" t="s">
        <v>160</v>
      </c>
      <c r="E17" s="74"/>
      <c r="F17" s="74" t="s">
        <v>160</v>
      </c>
      <c r="G17" s="74" t="s">
        <v>289</v>
      </c>
      <c r="H17" s="384">
        <v>159975.1</v>
      </c>
      <c r="I17" s="107" t="s">
        <v>259</v>
      </c>
      <c r="J17" s="110"/>
      <c r="K17" s="146" t="s">
        <v>290</v>
      </c>
      <c r="L17" s="146" t="s">
        <v>312</v>
      </c>
      <c r="M17" s="74"/>
      <c r="N17" s="74"/>
      <c r="O17" s="74"/>
      <c r="P17" s="74"/>
      <c r="Q17" s="74"/>
      <c r="R17" s="74">
        <v>11</v>
      </c>
      <c r="S17" s="74"/>
      <c r="T17" s="74"/>
      <c r="U17" s="74"/>
      <c r="V17" s="74" t="s">
        <v>169</v>
      </c>
      <c r="W17" s="74"/>
      <c r="X17" s="74"/>
      <c r="Y17" s="74"/>
      <c r="Z17" s="74"/>
      <c r="AA17" s="74"/>
      <c r="AB17" s="74"/>
      <c r="AC17" s="74"/>
      <c r="AD17" s="108"/>
    </row>
    <row r="18" spans="1:30" s="10" customFormat="1" ht="22.5">
      <c r="A18" s="106">
        <v>12</v>
      </c>
      <c r="B18" s="75" t="s">
        <v>498</v>
      </c>
      <c r="C18" s="74" t="s">
        <v>279</v>
      </c>
      <c r="D18" s="74" t="s">
        <v>160</v>
      </c>
      <c r="E18" s="74"/>
      <c r="F18" s="74" t="s">
        <v>160</v>
      </c>
      <c r="G18" s="74" t="s">
        <v>499</v>
      </c>
      <c r="H18" s="384">
        <v>4294550.94</v>
      </c>
      <c r="I18" s="109" t="s">
        <v>259</v>
      </c>
      <c r="J18" s="110"/>
      <c r="K18" s="146" t="s">
        <v>500</v>
      </c>
      <c r="L18" s="146"/>
      <c r="M18" s="74"/>
      <c r="N18" s="74"/>
      <c r="O18" s="74"/>
      <c r="P18" s="74"/>
      <c r="Q18" s="74"/>
      <c r="R18" s="74">
        <v>12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108"/>
    </row>
    <row r="19" spans="1:30" s="10" customFormat="1" ht="57">
      <c r="A19" s="106">
        <v>13</v>
      </c>
      <c r="B19" s="75" t="s">
        <v>501</v>
      </c>
      <c r="C19" s="74" t="s">
        <v>279</v>
      </c>
      <c r="D19" s="74" t="s">
        <v>160</v>
      </c>
      <c r="E19" s="74"/>
      <c r="F19" s="74" t="s">
        <v>160</v>
      </c>
      <c r="G19" s="74" t="s">
        <v>502</v>
      </c>
      <c r="H19" s="384">
        <v>1235784.31</v>
      </c>
      <c r="I19" s="109" t="s">
        <v>259</v>
      </c>
      <c r="J19" s="110"/>
      <c r="K19" s="146" t="s">
        <v>503</v>
      </c>
      <c r="L19" s="146" t="s">
        <v>504</v>
      </c>
      <c r="M19" s="74"/>
      <c r="N19" s="74"/>
      <c r="O19" s="74"/>
      <c r="P19" s="74"/>
      <c r="Q19" s="74"/>
      <c r="R19" s="74">
        <v>13</v>
      </c>
      <c r="S19" s="74"/>
      <c r="T19" s="74"/>
      <c r="U19" s="74"/>
      <c r="V19" s="74" t="s">
        <v>169</v>
      </c>
      <c r="W19" s="74"/>
      <c r="X19" s="74"/>
      <c r="Y19" s="74"/>
      <c r="Z19" s="74"/>
      <c r="AA19" s="74"/>
      <c r="AB19" s="74"/>
      <c r="AC19" s="74"/>
      <c r="AD19" s="108"/>
    </row>
    <row r="20" spans="1:30" s="10" customFormat="1" ht="48">
      <c r="A20" s="106">
        <v>14</v>
      </c>
      <c r="B20" s="75" t="s">
        <v>505</v>
      </c>
      <c r="C20" s="74" t="s">
        <v>279</v>
      </c>
      <c r="D20" s="74" t="s">
        <v>160</v>
      </c>
      <c r="E20" s="74"/>
      <c r="F20" s="74" t="s">
        <v>160</v>
      </c>
      <c r="G20" s="74" t="s">
        <v>502</v>
      </c>
      <c r="H20" s="384">
        <v>1862948.88</v>
      </c>
      <c r="I20" s="107" t="s">
        <v>768</v>
      </c>
      <c r="J20" s="110"/>
      <c r="K20" s="146" t="s">
        <v>506</v>
      </c>
      <c r="L20" s="146" t="s">
        <v>507</v>
      </c>
      <c r="M20" s="74"/>
      <c r="N20" s="74"/>
      <c r="O20" s="74"/>
      <c r="P20" s="74"/>
      <c r="Q20" s="74"/>
      <c r="R20" s="74">
        <v>14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108"/>
    </row>
    <row r="21" spans="1:30" s="10" customFormat="1" ht="22.5">
      <c r="A21" s="106">
        <v>15</v>
      </c>
      <c r="B21" s="75" t="s">
        <v>508</v>
      </c>
      <c r="C21" s="74" t="s">
        <v>279</v>
      </c>
      <c r="D21" s="74" t="s">
        <v>160</v>
      </c>
      <c r="E21" s="74"/>
      <c r="F21" s="74" t="s">
        <v>160</v>
      </c>
      <c r="G21" s="74">
        <v>2018</v>
      </c>
      <c r="H21" s="384">
        <v>592678.55</v>
      </c>
      <c r="I21" s="109" t="s">
        <v>259</v>
      </c>
      <c r="J21" s="110"/>
      <c r="K21" s="146" t="s">
        <v>506</v>
      </c>
      <c r="L21" s="146"/>
      <c r="M21" s="74"/>
      <c r="N21" s="74"/>
      <c r="O21" s="74"/>
      <c r="P21" s="74"/>
      <c r="Q21" s="74"/>
      <c r="R21" s="74">
        <v>15</v>
      </c>
      <c r="S21" s="74"/>
      <c r="T21" s="74"/>
      <c r="U21" s="74"/>
      <c r="V21" s="74" t="s">
        <v>169</v>
      </c>
      <c r="W21" s="74"/>
      <c r="X21" s="74"/>
      <c r="Y21" s="74"/>
      <c r="Z21" s="74"/>
      <c r="AA21" s="74"/>
      <c r="AB21" s="74"/>
      <c r="AC21" s="74"/>
      <c r="AD21" s="108"/>
    </row>
    <row r="22" spans="1:30" s="10" customFormat="1" ht="22.5">
      <c r="A22" s="106">
        <v>16</v>
      </c>
      <c r="B22" s="75" t="s">
        <v>509</v>
      </c>
      <c r="C22" s="74" t="s">
        <v>279</v>
      </c>
      <c r="D22" s="74" t="s">
        <v>160</v>
      </c>
      <c r="E22" s="74"/>
      <c r="F22" s="74" t="s">
        <v>160</v>
      </c>
      <c r="G22" s="74">
        <v>2018</v>
      </c>
      <c r="H22" s="384">
        <v>345952.25</v>
      </c>
      <c r="I22" s="109" t="s">
        <v>259</v>
      </c>
      <c r="J22" s="110"/>
      <c r="K22" s="146" t="s">
        <v>510</v>
      </c>
      <c r="L22" s="146"/>
      <c r="M22" s="74"/>
      <c r="N22" s="74"/>
      <c r="O22" s="74"/>
      <c r="P22" s="74"/>
      <c r="Q22" s="74"/>
      <c r="R22" s="74">
        <v>16</v>
      </c>
      <c r="S22" s="74"/>
      <c r="T22" s="74"/>
      <c r="U22" s="74"/>
      <c r="V22" s="74" t="s">
        <v>169</v>
      </c>
      <c r="W22" s="74"/>
      <c r="X22" s="74"/>
      <c r="Y22" s="74"/>
      <c r="Z22" s="74"/>
      <c r="AA22" s="74"/>
      <c r="AB22" s="74"/>
      <c r="AC22" s="74"/>
      <c r="AD22" s="108"/>
    </row>
    <row r="23" spans="1:30" s="10" customFormat="1" ht="12.75">
      <c r="A23" s="106">
        <v>17</v>
      </c>
      <c r="B23" s="75" t="s">
        <v>511</v>
      </c>
      <c r="C23" s="74" t="s">
        <v>279</v>
      </c>
      <c r="D23" s="74" t="s">
        <v>160</v>
      </c>
      <c r="E23" s="74"/>
      <c r="F23" s="74" t="s">
        <v>160</v>
      </c>
      <c r="G23" s="74">
        <v>2018</v>
      </c>
      <c r="H23" s="384">
        <v>1145792.38</v>
      </c>
      <c r="I23" s="109" t="s">
        <v>259</v>
      </c>
      <c r="J23" s="110"/>
      <c r="K23" s="146" t="s">
        <v>510</v>
      </c>
      <c r="L23" s="146" t="s">
        <v>512</v>
      </c>
      <c r="M23" s="74"/>
      <c r="N23" s="74"/>
      <c r="O23" s="74"/>
      <c r="P23" s="74"/>
      <c r="Q23" s="74"/>
      <c r="R23" s="74">
        <v>17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108"/>
    </row>
    <row r="24" spans="1:30" s="10" customFormat="1" ht="33.75">
      <c r="A24" s="106">
        <v>18</v>
      </c>
      <c r="B24" s="75" t="s">
        <v>513</v>
      </c>
      <c r="C24" s="74" t="s">
        <v>279</v>
      </c>
      <c r="D24" s="74" t="s">
        <v>160</v>
      </c>
      <c r="E24" s="74"/>
      <c r="F24" s="74" t="s">
        <v>160</v>
      </c>
      <c r="G24" s="74" t="s">
        <v>514</v>
      </c>
      <c r="H24" s="384">
        <v>592678.55</v>
      </c>
      <c r="I24" s="109" t="s">
        <v>259</v>
      </c>
      <c r="J24" s="110"/>
      <c r="K24" s="146" t="s">
        <v>510</v>
      </c>
      <c r="L24" s="146" t="s">
        <v>515</v>
      </c>
      <c r="M24" s="74"/>
      <c r="N24" s="74"/>
      <c r="O24" s="74"/>
      <c r="P24" s="74"/>
      <c r="Q24" s="74"/>
      <c r="R24" s="74">
        <v>18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108"/>
    </row>
    <row r="25" spans="1:30" s="10" customFormat="1" ht="12.75">
      <c r="A25" s="106">
        <v>19</v>
      </c>
      <c r="B25" s="75" t="s">
        <v>291</v>
      </c>
      <c r="C25" s="74" t="s">
        <v>235</v>
      </c>
      <c r="D25" s="74" t="s">
        <v>160</v>
      </c>
      <c r="E25" s="74"/>
      <c r="F25" s="74" t="s">
        <v>160</v>
      </c>
      <c r="G25" s="258">
        <v>2012</v>
      </c>
      <c r="H25" s="384">
        <v>169262.27</v>
      </c>
      <c r="I25" s="109" t="s">
        <v>259</v>
      </c>
      <c r="J25" s="110"/>
      <c r="K25" s="74" t="s">
        <v>292</v>
      </c>
      <c r="L25" s="74"/>
      <c r="M25" s="74"/>
      <c r="N25" s="74"/>
      <c r="O25" s="74"/>
      <c r="P25" s="74"/>
      <c r="Q25" s="74"/>
      <c r="R25" s="74">
        <v>19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108"/>
    </row>
    <row r="26" spans="1:30" s="10" customFormat="1" ht="12.75">
      <c r="A26" s="106">
        <v>20</v>
      </c>
      <c r="B26" s="75" t="s">
        <v>293</v>
      </c>
      <c r="C26" s="74" t="s">
        <v>235</v>
      </c>
      <c r="D26" s="74" t="s">
        <v>160</v>
      </c>
      <c r="E26" s="74"/>
      <c r="F26" s="74" t="s">
        <v>161</v>
      </c>
      <c r="G26" s="74"/>
      <c r="H26" s="384">
        <v>39019.04</v>
      </c>
      <c r="I26" s="109" t="s">
        <v>259</v>
      </c>
      <c r="J26" s="110"/>
      <c r="K26" s="74" t="s">
        <v>294</v>
      </c>
      <c r="L26" s="74"/>
      <c r="M26" s="74"/>
      <c r="N26" s="74"/>
      <c r="O26" s="74"/>
      <c r="P26" s="74"/>
      <c r="Q26" s="74"/>
      <c r="R26" s="74">
        <v>20</v>
      </c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108"/>
    </row>
    <row r="27" spans="1:30" s="10" customFormat="1" ht="12.75">
      <c r="A27" s="106">
        <v>21</v>
      </c>
      <c r="B27" s="75" t="s">
        <v>295</v>
      </c>
      <c r="C27" s="74" t="s">
        <v>235</v>
      </c>
      <c r="D27" s="74" t="s">
        <v>160</v>
      </c>
      <c r="E27" s="74"/>
      <c r="F27" s="74" t="s">
        <v>161</v>
      </c>
      <c r="G27" s="258">
        <v>2014</v>
      </c>
      <c r="H27" s="384">
        <v>35000</v>
      </c>
      <c r="I27" s="109" t="s">
        <v>259</v>
      </c>
      <c r="J27" s="110"/>
      <c r="K27" s="74"/>
      <c r="L27" s="74"/>
      <c r="M27" s="74"/>
      <c r="N27" s="74"/>
      <c r="O27" s="74"/>
      <c r="P27" s="74"/>
      <c r="Q27" s="74"/>
      <c r="R27" s="74">
        <v>21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108"/>
    </row>
    <row r="28" spans="1:30" s="10" customFormat="1" ht="12.75">
      <c r="A28" s="106">
        <v>22</v>
      </c>
      <c r="B28" s="75" t="s">
        <v>296</v>
      </c>
      <c r="C28" s="74" t="s">
        <v>235</v>
      </c>
      <c r="D28" s="74" t="s">
        <v>160</v>
      </c>
      <c r="E28" s="74"/>
      <c r="F28" s="74" t="s">
        <v>160</v>
      </c>
      <c r="G28" s="258">
        <v>2013</v>
      </c>
      <c r="H28" s="384">
        <v>80000</v>
      </c>
      <c r="I28" s="109" t="s">
        <v>259</v>
      </c>
      <c r="J28" s="110"/>
      <c r="K28" s="74"/>
      <c r="L28" s="74"/>
      <c r="M28" s="74"/>
      <c r="N28" s="74"/>
      <c r="O28" s="74"/>
      <c r="P28" s="74"/>
      <c r="Q28" s="74"/>
      <c r="R28" s="74">
        <v>22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108"/>
    </row>
    <row r="29" spans="1:30" s="10" customFormat="1" ht="22.5">
      <c r="A29" s="106">
        <v>23</v>
      </c>
      <c r="B29" s="75" t="s">
        <v>297</v>
      </c>
      <c r="C29" s="74" t="s">
        <v>235</v>
      </c>
      <c r="D29" s="74" t="s">
        <v>160</v>
      </c>
      <c r="E29" s="74"/>
      <c r="F29" s="74" t="s">
        <v>161</v>
      </c>
      <c r="G29" s="74"/>
      <c r="H29" s="384">
        <v>36952.94</v>
      </c>
      <c r="I29" s="109" t="s">
        <v>259</v>
      </c>
      <c r="J29" s="110"/>
      <c r="K29" s="74" t="s">
        <v>298</v>
      </c>
      <c r="L29" s="74"/>
      <c r="M29" s="74"/>
      <c r="N29" s="74"/>
      <c r="O29" s="74"/>
      <c r="P29" s="74"/>
      <c r="Q29" s="74"/>
      <c r="R29" s="74">
        <v>23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108"/>
    </row>
    <row r="30" spans="1:30" s="60" customFormat="1" ht="12.75">
      <c r="A30" s="106">
        <v>24</v>
      </c>
      <c r="B30" s="75" t="s">
        <v>80</v>
      </c>
      <c r="C30" s="146" t="s">
        <v>235</v>
      </c>
      <c r="D30" s="146"/>
      <c r="E30" s="146"/>
      <c r="F30" s="146" t="s">
        <v>161</v>
      </c>
      <c r="G30" s="146">
        <v>2010</v>
      </c>
      <c r="H30" s="57">
        <v>22518</v>
      </c>
      <c r="I30" s="107" t="s">
        <v>259</v>
      </c>
      <c r="J30" s="59"/>
      <c r="K30" s="146" t="s">
        <v>82</v>
      </c>
      <c r="L30" s="146"/>
      <c r="M30" s="146"/>
      <c r="N30" s="146"/>
      <c r="O30" s="146"/>
      <c r="P30" s="146"/>
      <c r="Q30" s="146"/>
      <c r="R30" s="74">
        <v>24</v>
      </c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50"/>
    </row>
    <row r="31" spans="1:30" s="60" customFormat="1" ht="159.75" customHeight="1">
      <c r="A31" s="106">
        <v>25</v>
      </c>
      <c r="B31" s="75" t="s">
        <v>464</v>
      </c>
      <c r="C31" s="146" t="s">
        <v>471</v>
      </c>
      <c r="D31" s="146" t="s">
        <v>465</v>
      </c>
      <c r="E31" s="146"/>
      <c r="F31" s="146" t="s">
        <v>161</v>
      </c>
      <c r="G31" s="146">
        <v>2013</v>
      </c>
      <c r="H31" s="57">
        <v>69202.29</v>
      </c>
      <c r="I31" s="107" t="s">
        <v>259</v>
      </c>
      <c r="J31" s="59"/>
      <c r="K31" s="146" t="s">
        <v>472</v>
      </c>
      <c r="L31" s="146"/>
      <c r="M31" s="146"/>
      <c r="N31" s="146"/>
      <c r="O31" s="146"/>
      <c r="P31" s="146"/>
      <c r="Q31" s="146"/>
      <c r="R31" s="74">
        <v>25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50"/>
    </row>
    <row r="32" spans="1:30" s="60" customFormat="1" ht="12.75">
      <c r="A32" s="106">
        <v>26</v>
      </c>
      <c r="B32" s="75" t="s">
        <v>466</v>
      </c>
      <c r="C32" s="146" t="s">
        <v>235</v>
      </c>
      <c r="D32" s="146" t="s">
        <v>160</v>
      </c>
      <c r="E32" s="146"/>
      <c r="F32" s="146" t="s">
        <v>161</v>
      </c>
      <c r="G32" s="146">
        <v>2016</v>
      </c>
      <c r="H32" s="57">
        <v>13195.35</v>
      </c>
      <c r="I32" s="107" t="s">
        <v>259</v>
      </c>
      <c r="J32" s="59"/>
      <c r="K32" s="146" t="s">
        <v>473</v>
      </c>
      <c r="L32" s="146"/>
      <c r="M32" s="146"/>
      <c r="N32" s="146"/>
      <c r="O32" s="146"/>
      <c r="P32" s="146"/>
      <c r="Q32" s="146"/>
      <c r="R32" s="74">
        <v>26</v>
      </c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50"/>
    </row>
    <row r="33" spans="1:30" s="60" customFormat="1" ht="22.5">
      <c r="A33" s="106">
        <v>27</v>
      </c>
      <c r="B33" s="75" t="s">
        <v>516</v>
      </c>
      <c r="C33" s="146" t="s">
        <v>469</v>
      </c>
      <c r="D33" s="146" t="s">
        <v>160</v>
      </c>
      <c r="E33" s="146"/>
      <c r="F33" s="146" t="s">
        <v>161</v>
      </c>
      <c r="G33" s="146">
        <v>2018</v>
      </c>
      <c r="H33" s="384">
        <v>10922.4</v>
      </c>
      <c r="I33" s="107" t="s">
        <v>259</v>
      </c>
      <c r="J33" s="59"/>
      <c r="K33" s="146" t="s">
        <v>474</v>
      </c>
      <c r="L33" s="146"/>
      <c r="M33" s="146"/>
      <c r="N33" s="146"/>
      <c r="O33" s="146"/>
      <c r="P33" s="146"/>
      <c r="Q33" s="146"/>
      <c r="R33" s="74">
        <v>27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50"/>
    </row>
    <row r="34" spans="1:30" s="60" customFormat="1" ht="12.75">
      <c r="A34" s="106">
        <v>28</v>
      </c>
      <c r="B34" s="75" t="s">
        <v>467</v>
      </c>
      <c r="C34" s="146" t="s">
        <v>235</v>
      </c>
      <c r="D34" s="146" t="s">
        <v>160</v>
      </c>
      <c r="E34" s="146"/>
      <c r="F34" s="146" t="s">
        <v>161</v>
      </c>
      <c r="G34" s="146">
        <v>2016</v>
      </c>
      <c r="H34" s="57">
        <v>7260</v>
      </c>
      <c r="I34" s="107" t="s">
        <v>259</v>
      </c>
      <c r="J34" s="59"/>
      <c r="K34" s="146" t="s">
        <v>474</v>
      </c>
      <c r="L34" s="146"/>
      <c r="M34" s="146"/>
      <c r="N34" s="146"/>
      <c r="O34" s="146"/>
      <c r="P34" s="146"/>
      <c r="Q34" s="146"/>
      <c r="R34" s="74">
        <v>28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50"/>
    </row>
    <row r="35" spans="1:30" s="60" customFormat="1" ht="22.5">
      <c r="A35" s="106">
        <v>29</v>
      </c>
      <c r="B35" s="75" t="s">
        <v>468</v>
      </c>
      <c r="C35" s="146" t="s">
        <v>469</v>
      </c>
      <c r="D35" s="146" t="s">
        <v>160</v>
      </c>
      <c r="E35" s="146"/>
      <c r="F35" s="146" t="s">
        <v>161</v>
      </c>
      <c r="G35" s="146">
        <v>2016</v>
      </c>
      <c r="H35" s="384">
        <v>30620.2</v>
      </c>
      <c r="I35" s="107" t="s">
        <v>259</v>
      </c>
      <c r="J35" s="59"/>
      <c r="K35" s="146" t="s">
        <v>475</v>
      </c>
      <c r="L35" s="146"/>
      <c r="M35" s="146"/>
      <c r="N35" s="146"/>
      <c r="O35" s="146"/>
      <c r="P35" s="146"/>
      <c r="Q35" s="146"/>
      <c r="R35" s="74">
        <v>29</v>
      </c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50"/>
    </row>
    <row r="36" spans="1:30" s="60" customFormat="1" ht="12.75">
      <c r="A36" s="106">
        <v>30</v>
      </c>
      <c r="B36" s="75" t="s">
        <v>537</v>
      </c>
      <c r="C36" s="146" t="s">
        <v>469</v>
      </c>
      <c r="D36" s="146" t="s">
        <v>160</v>
      </c>
      <c r="E36" s="146"/>
      <c r="F36" s="146" t="s">
        <v>161</v>
      </c>
      <c r="G36" s="146">
        <v>2018</v>
      </c>
      <c r="H36" s="384">
        <v>13184.88</v>
      </c>
      <c r="I36" s="107" t="s">
        <v>259</v>
      </c>
      <c r="J36" s="59"/>
      <c r="K36" s="146" t="s">
        <v>538</v>
      </c>
      <c r="L36" s="146"/>
      <c r="M36" s="146"/>
      <c r="N36" s="146"/>
      <c r="O36" s="146"/>
      <c r="P36" s="146"/>
      <c r="Q36" s="146"/>
      <c r="R36" s="74">
        <v>30</v>
      </c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50"/>
    </row>
    <row r="37" spans="1:30" s="60" customFormat="1" ht="24.75" customHeight="1">
      <c r="A37" s="106">
        <v>31</v>
      </c>
      <c r="B37" s="75" t="s">
        <v>539</v>
      </c>
      <c r="C37" s="146" t="s">
        <v>540</v>
      </c>
      <c r="D37" s="146" t="s">
        <v>160</v>
      </c>
      <c r="E37" s="146"/>
      <c r="F37" s="146" t="s">
        <v>161</v>
      </c>
      <c r="G37" s="146">
        <v>2017</v>
      </c>
      <c r="H37" s="57">
        <v>44442.4</v>
      </c>
      <c r="I37" s="107" t="s">
        <v>259</v>
      </c>
      <c r="J37" s="59"/>
      <c r="K37" s="146" t="s">
        <v>541</v>
      </c>
      <c r="L37" s="146"/>
      <c r="M37" s="146"/>
      <c r="N37" s="146"/>
      <c r="O37" s="146"/>
      <c r="P37" s="146"/>
      <c r="Q37" s="146"/>
      <c r="R37" s="74">
        <v>31</v>
      </c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50"/>
    </row>
    <row r="38" spans="1:30" s="60" customFormat="1" ht="12.75">
      <c r="A38" s="90">
        <v>32</v>
      </c>
      <c r="B38" s="75" t="s">
        <v>617</v>
      </c>
      <c r="C38" s="146" t="s">
        <v>469</v>
      </c>
      <c r="D38" s="146" t="s">
        <v>160</v>
      </c>
      <c r="E38" s="146"/>
      <c r="F38" s="146" t="s">
        <v>161</v>
      </c>
      <c r="G38" s="146">
        <v>2019</v>
      </c>
      <c r="H38" s="57">
        <v>14940.23</v>
      </c>
      <c r="I38" s="107" t="s">
        <v>259</v>
      </c>
      <c r="J38" s="59"/>
      <c r="K38" s="146" t="s">
        <v>541</v>
      </c>
      <c r="L38" s="146"/>
      <c r="M38" s="146"/>
      <c r="N38" s="146"/>
      <c r="O38" s="146"/>
      <c r="P38" s="146"/>
      <c r="Q38" s="146"/>
      <c r="R38" s="74">
        <v>32</v>
      </c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50"/>
    </row>
    <row r="39" spans="1:30" s="10" customFormat="1" ht="22.5">
      <c r="A39" s="106">
        <v>33</v>
      </c>
      <c r="B39" s="75" t="s">
        <v>542</v>
      </c>
      <c r="C39" s="74" t="s">
        <v>543</v>
      </c>
      <c r="D39" s="74" t="s">
        <v>160</v>
      </c>
      <c r="E39" s="74"/>
      <c r="F39" s="74" t="s">
        <v>161</v>
      </c>
      <c r="G39" s="74">
        <v>2017</v>
      </c>
      <c r="H39" s="384">
        <v>30616.5</v>
      </c>
      <c r="I39" s="109" t="s">
        <v>259</v>
      </c>
      <c r="J39" s="110"/>
      <c r="K39" s="74" t="s">
        <v>544</v>
      </c>
      <c r="L39" s="74"/>
      <c r="M39" s="74"/>
      <c r="N39" s="74"/>
      <c r="O39" s="74"/>
      <c r="P39" s="74"/>
      <c r="Q39" s="74"/>
      <c r="R39" s="74">
        <v>33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108"/>
    </row>
    <row r="40" spans="1:30" s="60" customFormat="1" ht="12.75">
      <c r="A40" s="90">
        <v>34</v>
      </c>
      <c r="B40" s="75" t="s">
        <v>545</v>
      </c>
      <c r="C40" s="146" t="s">
        <v>469</v>
      </c>
      <c r="D40" s="146" t="s">
        <v>160</v>
      </c>
      <c r="E40" s="146"/>
      <c r="F40" s="146" t="s">
        <v>161</v>
      </c>
      <c r="G40" s="146">
        <v>2017</v>
      </c>
      <c r="H40" s="57">
        <v>18015.9</v>
      </c>
      <c r="I40" s="107" t="s">
        <v>259</v>
      </c>
      <c r="J40" s="59"/>
      <c r="K40" s="146" t="s">
        <v>546</v>
      </c>
      <c r="L40" s="146"/>
      <c r="M40" s="146"/>
      <c r="N40" s="146"/>
      <c r="O40" s="146"/>
      <c r="P40" s="146"/>
      <c r="Q40" s="146"/>
      <c r="R40" s="74">
        <v>34</v>
      </c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50"/>
    </row>
    <row r="41" spans="1:30" s="60" customFormat="1" ht="12.75">
      <c r="A41" s="90">
        <v>35</v>
      </c>
      <c r="B41" s="75" t="s">
        <v>547</v>
      </c>
      <c r="C41" s="146" t="s">
        <v>469</v>
      </c>
      <c r="D41" s="146" t="s">
        <v>160</v>
      </c>
      <c r="E41" s="146"/>
      <c r="F41" s="146" t="s">
        <v>161</v>
      </c>
      <c r="G41" s="146">
        <v>2017</v>
      </c>
      <c r="H41" s="57">
        <v>18572.6</v>
      </c>
      <c r="I41" s="107" t="s">
        <v>259</v>
      </c>
      <c r="J41" s="59"/>
      <c r="K41" s="146" t="s">
        <v>547</v>
      </c>
      <c r="L41" s="146"/>
      <c r="M41" s="146"/>
      <c r="N41" s="146"/>
      <c r="O41" s="146"/>
      <c r="P41" s="146"/>
      <c r="Q41" s="146"/>
      <c r="R41" s="74">
        <v>35</v>
      </c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50"/>
    </row>
    <row r="42" spans="1:30" s="60" customFormat="1" ht="12.75">
      <c r="A42" s="90">
        <v>36</v>
      </c>
      <c r="B42" s="75" t="s">
        <v>618</v>
      </c>
      <c r="C42" s="146" t="s">
        <v>235</v>
      </c>
      <c r="D42" s="146" t="s">
        <v>160</v>
      </c>
      <c r="E42" s="146"/>
      <c r="F42" s="146" t="s">
        <v>161</v>
      </c>
      <c r="G42" s="146">
        <v>2019</v>
      </c>
      <c r="H42" s="384">
        <v>16042.89</v>
      </c>
      <c r="I42" s="107" t="s">
        <v>259</v>
      </c>
      <c r="J42" s="59"/>
      <c r="K42" s="146" t="s">
        <v>547</v>
      </c>
      <c r="L42" s="146"/>
      <c r="M42" s="146"/>
      <c r="N42" s="146"/>
      <c r="O42" s="146"/>
      <c r="P42" s="146"/>
      <c r="Q42" s="146"/>
      <c r="R42" s="74">
        <v>36</v>
      </c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50"/>
    </row>
    <row r="43" spans="1:30" s="60" customFormat="1" ht="12.75">
      <c r="A43" s="90">
        <v>37</v>
      </c>
      <c r="B43" s="75" t="s">
        <v>470</v>
      </c>
      <c r="C43" s="146" t="s">
        <v>469</v>
      </c>
      <c r="D43" s="146" t="s">
        <v>160</v>
      </c>
      <c r="E43" s="146"/>
      <c r="F43" s="146" t="s">
        <v>161</v>
      </c>
      <c r="G43" s="146">
        <v>2016</v>
      </c>
      <c r="H43" s="57">
        <v>15181.1</v>
      </c>
      <c r="I43" s="107" t="s">
        <v>259</v>
      </c>
      <c r="J43" s="59"/>
      <c r="K43" s="146" t="s">
        <v>476</v>
      </c>
      <c r="L43" s="146"/>
      <c r="M43" s="146"/>
      <c r="N43" s="146"/>
      <c r="O43" s="146"/>
      <c r="P43" s="146"/>
      <c r="Q43" s="146"/>
      <c r="R43" s="74">
        <v>37</v>
      </c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50"/>
    </row>
    <row r="44" spans="1:30" s="60" customFormat="1" ht="12.75">
      <c r="A44" s="90">
        <v>38</v>
      </c>
      <c r="B44" s="75" t="s">
        <v>619</v>
      </c>
      <c r="C44" s="146" t="s">
        <v>235</v>
      </c>
      <c r="D44" s="146" t="s">
        <v>160</v>
      </c>
      <c r="E44" s="51"/>
      <c r="F44" s="51" t="s">
        <v>161</v>
      </c>
      <c r="G44" s="146">
        <v>2019</v>
      </c>
      <c r="H44" s="384">
        <v>22544.01</v>
      </c>
      <c r="I44" s="107" t="s">
        <v>259</v>
      </c>
      <c r="J44" s="111"/>
      <c r="K44" s="146" t="s">
        <v>630</v>
      </c>
      <c r="L44" s="51"/>
      <c r="M44" s="51"/>
      <c r="N44" s="51"/>
      <c r="O44" s="51"/>
      <c r="P44" s="51"/>
      <c r="Q44" s="51"/>
      <c r="R44" s="112">
        <v>38</v>
      </c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2"/>
    </row>
    <row r="45" spans="1:30" s="60" customFormat="1" ht="12.75">
      <c r="A45" s="90">
        <v>39</v>
      </c>
      <c r="B45" s="75" t="s">
        <v>620</v>
      </c>
      <c r="C45" s="146" t="s">
        <v>235</v>
      </c>
      <c r="D45" s="146" t="s">
        <v>160</v>
      </c>
      <c r="E45" s="51"/>
      <c r="F45" s="51" t="s">
        <v>161</v>
      </c>
      <c r="G45" s="146">
        <v>2019</v>
      </c>
      <c r="H45" s="384">
        <v>25450</v>
      </c>
      <c r="I45" s="107" t="s">
        <v>259</v>
      </c>
      <c r="J45" s="111"/>
      <c r="K45" s="146" t="s">
        <v>631</v>
      </c>
      <c r="L45" s="51"/>
      <c r="M45" s="51"/>
      <c r="N45" s="51"/>
      <c r="O45" s="51"/>
      <c r="P45" s="51"/>
      <c r="Q45" s="51"/>
      <c r="R45" s="112">
        <v>39</v>
      </c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2"/>
    </row>
    <row r="46" spans="1:30" s="60" customFormat="1" ht="23.25" customHeight="1">
      <c r="A46" s="90">
        <v>40</v>
      </c>
      <c r="B46" s="75" t="s">
        <v>621</v>
      </c>
      <c r="C46" s="146" t="s">
        <v>622</v>
      </c>
      <c r="D46" s="146" t="s">
        <v>160</v>
      </c>
      <c r="E46" s="51"/>
      <c r="F46" s="51" t="s">
        <v>161</v>
      </c>
      <c r="G46" s="146">
        <v>2019</v>
      </c>
      <c r="H46" s="384">
        <v>14496.14</v>
      </c>
      <c r="I46" s="107" t="s">
        <v>259</v>
      </c>
      <c r="J46" s="111"/>
      <c r="K46" s="146" t="s">
        <v>632</v>
      </c>
      <c r="L46" s="51"/>
      <c r="M46" s="51"/>
      <c r="N46" s="51"/>
      <c r="O46" s="51"/>
      <c r="P46" s="51"/>
      <c r="Q46" s="51"/>
      <c r="R46" s="112">
        <v>40</v>
      </c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2"/>
    </row>
    <row r="47" spans="1:30" s="60" customFormat="1" ht="22.5">
      <c r="A47" s="90">
        <v>41</v>
      </c>
      <c r="B47" s="75" t="s">
        <v>756</v>
      </c>
      <c r="C47" s="146" t="s">
        <v>757</v>
      </c>
      <c r="D47" s="146" t="s">
        <v>160</v>
      </c>
      <c r="E47" s="51"/>
      <c r="F47" s="51" t="s">
        <v>161</v>
      </c>
      <c r="G47" s="146">
        <v>2020</v>
      </c>
      <c r="H47" s="384">
        <v>8747.76</v>
      </c>
      <c r="I47" s="107" t="s">
        <v>259</v>
      </c>
      <c r="J47" s="111"/>
      <c r="K47" s="152" t="s">
        <v>756</v>
      </c>
      <c r="L47" s="51"/>
      <c r="M47" s="51"/>
      <c r="N47" s="51"/>
      <c r="O47" s="51"/>
      <c r="P47" s="51"/>
      <c r="Q47" s="51"/>
      <c r="R47" s="11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2"/>
    </row>
    <row r="48" spans="1:30" s="60" customFormat="1" ht="12.75">
      <c r="A48" s="90">
        <v>42</v>
      </c>
      <c r="B48" s="75" t="s">
        <v>623</v>
      </c>
      <c r="C48" s="146" t="s">
        <v>235</v>
      </c>
      <c r="D48" s="146" t="s">
        <v>160</v>
      </c>
      <c r="E48" s="51"/>
      <c r="F48" s="51" t="s">
        <v>161</v>
      </c>
      <c r="G48" s="146">
        <v>2019</v>
      </c>
      <c r="H48" s="384">
        <v>9625.4</v>
      </c>
      <c r="I48" s="107" t="s">
        <v>259</v>
      </c>
      <c r="J48" s="111"/>
      <c r="K48" s="146" t="s">
        <v>623</v>
      </c>
      <c r="L48" s="51"/>
      <c r="M48" s="51"/>
      <c r="N48" s="51"/>
      <c r="O48" s="51"/>
      <c r="P48" s="51"/>
      <c r="Q48" s="51"/>
      <c r="R48" s="112">
        <v>41</v>
      </c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2"/>
    </row>
    <row r="49" spans="1:30" s="60" customFormat="1" ht="12.75">
      <c r="A49" s="90">
        <v>43</v>
      </c>
      <c r="B49" s="75" t="s">
        <v>624</v>
      </c>
      <c r="C49" s="146" t="s">
        <v>625</v>
      </c>
      <c r="D49" s="146" t="s">
        <v>160</v>
      </c>
      <c r="E49" s="51"/>
      <c r="F49" s="51" t="s">
        <v>161</v>
      </c>
      <c r="G49" s="146">
        <v>2018</v>
      </c>
      <c r="H49" s="57">
        <v>483380.47</v>
      </c>
      <c r="I49" s="107" t="s">
        <v>259</v>
      </c>
      <c r="J49" s="111"/>
      <c r="K49" s="146" t="s">
        <v>633</v>
      </c>
      <c r="L49" s="51"/>
      <c r="M49" s="51"/>
      <c r="N49" s="51"/>
      <c r="O49" s="51"/>
      <c r="P49" s="51"/>
      <c r="Q49" s="51"/>
      <c r="R49" s="112">
        <v>42</v>
      </c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2"/>
    </row>
    <row r="50" spans="1:30" s="60" customFormat="1" ht="22.5">
      <c r="A50" s="90">
        <v>44</v>
      </c>
      <c r="B50" s="75" t="s">
        <v>626</v>
      </c>
      <c r="C50" s="146" t="s">
        <v>627</v>
      </c>
      <c r="D50" s="146" t="s">
        <v>160</v>
      </c>
      <c r="E50" s="51"/>
      <c r="F50" s="51" t="s">
        <v>161</v>
      </c>
      <c r="G50" s="146">
        <v>2018</v>
      </c>
      <c r="H50" s="57">
        <v>130134</v>
      </c>
      <c r="I50" s="107" t="s">
        <v>259</v>
      </c>
      <c r="J50" s="111"/>
      <c r="K50" s="146" t="s">
        <v>634</v>
      </c>
      <c r="L50" s="51"/>
      <c r="M50" s="51"/>
      <c r="N50" s="51"/>
      <c r="O50" s="51"/>
      <c r="P50" s="51"/>
      <c r="Q50" s="51"/>
      <c r="R50" s="112">
        <v>43</v>
      </c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2"/>
    </row>
    <row r="51" spans="1:30" s="60" customFormat="1" ht="12.75">
      <c r="A51" s="90">
        <v>45</v>
      </c>
      <c r="B51" s="75" t="s">
        <v>81</v>
      </c>
      <c r="C51" s="146"/>
      <c r="D51" s="146" t="s">
        <v>160</v>
      </c>
      <c r="E51" s="51"/>
      <c r="F51" s="51" t="s">
        <v>161</v>
      </c>
      <c r="G51" s="146"/>
      <c r="H51" s="57">
        <v>35304</v>
      </c>
      <c r="I51" s="107" t="s">
        <v>259</v>
      </c>
      <c r="J51" s="111"/>
      <c r="K51" s="146" t="s">
        <v>82</v>
      </c>
      <c r="L51" s="51"/>
      <c r="M51" s="51"/>
      <c r="N51" s="51"/>
      <c r="O51" s="51"/>
      <c r="P51" s="51"/>
      <c r="Q51" s="51"/>
      <c r="R51" s="112">
        <v>44</v>
      </c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2"/>
    </row>
    <row r="52" spans="1:30" s="60" customFormat="1" ht="45">
      <c r="A52" s="90">
        <v>46</v>
      </c>
      <c r="B52" s="75" t="s">
        <v>450</v>
      </c>
      <c r="C52" s="146"/>
      <c r="D52" s="146"/>
      <c r="E52" s="51"/>
      <c r="F52" s="51" t="s">
        <v>160</v>
      </c>
      <c r="G52" s="146">
        <v>2016</v>
      </c>
      <c r="H52" s="57">
        <v>392800.83</v>
      </c>
      <c r="I52" s="107" t="s">
        <v>259</v>
      </c>
      <c r="J52" s="111"/>
      <c r="K52" s="146" t="s">
        <v>449</v>
      </c>
      <c r="L52" s="51"/>
      <c r="M52" s="51"/>
      <c r="N52" s="51"/>
      <c r="O52" s="51"/>
      <c r="P52" s="51"/>
      <c r="Q52" s="51"/>
      <c r="R52" s="112">
        <v>45</v>
      </c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2"/>
    </row>
    <row r="53" spans="1:30" s="60" customFormat="1" ht="33.75">
      <c r="A53" s="90">
        <v>47</v>
      </c>
      <c r="B53" s="483" t="s">
        <v>628</v>
      </c>
      <c r="C53" s="51" t="s">
        <v>629</v>
      </c>
      <c r="D53" s="51"/>
      <c r="E53" s="51"/>
      <c r="F53" s="51" t="s">
        <v>161</v>
      </c>
      <c r="G53" s="51">
        <v>2018</v>
      </c>
      <c r="H53" s="57">
        <v>102135.55</v>
      </c>
      <c r="I53" s="113" t="s">
        <v>259</v>
      </c>
      <c r="J53" s="111"/>
      <c r="K53" s="51" t="s">
        <v>635</v>
      </c>
      <c r="L53" s="51" t="s">
        <v>174</v>
      </c>
      <c r="M53" s="51" t="s">
        <v>174</v>
      </c>
      <c r="N53" s="51" t="s">
        <v>174</v>
      </c>
      <c r="O53" s="51"/>
      <c r="P53" s="51"/>
      <c r="Q53" s="51"/>
      <c r="R53" s="112">
        <v>46</v>
      </c>
      <c r="S53" s="51" t="s">
        <v>174</v>
      </c>
      <c r="T53" s="51" t="s">
        <v>174</v>
      </c>
      <c r="U53" s="51" t="s">
        <v>174</v>
      </c>
      <c r="V53" s="51" t="s">
        <v>174</v>
      </c>
      <c r="W53" s="51" t="s">
        <v>174</v>
      </c>
      <c r="X53" s="51" t="s">
        <v>174</v>
      </c>
      <c r="Y53" s="51" t="s">
        <v>174</v>
      </c>
      <c r="Z53" s="51" t="s">
        <v>174</v>
      </c>
      <c r="AA53" s="51" t="s">
        <v>174</v>
      </c>
      <c r="AB53" s="51" t="s">
        <v>174</v>
      </c>
      <c r="AC53" s="51" t="s">
        <v>174</v>
      </c>
      <c r="AD53" s="52" t="s">
        <v>174</v>
      </c>
    </row>
    <row r="54" spans="1:30" s="10" customFormat="1" ht="36" customHeight="1">
      <c r="A54" s="211">
        <v>48</v>
      </c>
      <c r="B54" s="483" t="s">
        <v>827</v>
      </c>
      <c r="C54" s="112" t="s">
        <v>828</v>
      </c>
      <c r="D54" s="112" t="s">
        <v>160</v>
      </c>
      <c r="E54" s="112"/>
      <c r="F54" s="112" t="s">
        <v>161</v>
      </c>
      <c r="G54" s="112">
        <v>2021</v>
      </c>
      <c r="H54" s="385">
        <v>95335</v>
      </c>
      <c r="I54" s="137" t="s">
        <v>259</v>
      </c>
      <c r="J54" s="138"/>
      <c r="K54" s="112" t="s">
        <v>510</v>
      </c>
      <c r="L54" s="112" t="s">
        <v>174</v>
      </c>
      <c r="M54" s="112" t="s">
        <v>174</v>
      </c>
      <c r="N54" s="112" t="s">
        <v>833</v>
      </c>
      <c r="O54" s="112"/>
      <c r="P54" s="112"/>
      <c r="Q54" s="112"/>
      <c r="R54" s="112">
        <v>47</v>
      </c>
      <c r="S54" s="112" t="s">
        <v>838</v>
      </c>
      <c r="T54" s="112" t="s">
        <v>174</v>
      </c>
      <c r="U54" s="112" t="s">
        <v>221</v>
      </c>
      <c r="V54" s="112" t="s">
        <v>174</v>
      </c>
      <c r="W54" s="112" t="s">
        <v>174</v>
      </c>
      <c r="X54" s="112" t="s">
        <v>174</v>
      </c>
      <c r="Y54" s="112" t="s">
        <v>174</v>
      </c>
      <c r="Z54" s="112" t="s">
        <v>174</v>
      </c>
      <c r="AA54" s="112">
        <v>77.22</v>
      </c>
      <c r="AB54" s="112" t="s">
        <v>174</v>
      </c>
      <c r="AC54" s="112" t="s">
        <v>161</v>
      </c>
      <c r="AD54" s="139" t="s">
        <v>161</v>
      </c>
    </row>
    <row r="55" spans="1:30" s="60" customFormat="1" ht="33.75">
      <c r="A55" s="226">
        <v>49</v>
      </c>
      <c r="B55" s="483" t="s">
        <v>906</v>
      </c>
      <c r="C55" s="51" t="s">
        <v>829</v>
      </c>
      <c r="D55" s="51" t="s">
        <v>160</v>
      </c>
      <c r="E55" s="51" t="s">
        <v>161</v>
      </c>
      <c r="F55" s="51" t="s">
        <v>160</v>
      </c>
      <c r="G55" s="51" t="s">
        <v>832</v>
      </c>
      <c r="H55" s="385">
        <v>6910140</v>
      </c>
      <c r="I55" s="137" t="s">
        <v>258</v>
      </c>
      <c r="J55" s="133"/>
      <c r="K55" s="51" t="s">
        <v>834</v>
      </c>
      <c r="L55" s="51" t="s">
        <v>299</v>
      </c>
      <c r="M55" s="51" t="s">
        <v>835</v>
      </c>
      <c r="N55" s="51" t="s">
        <v>836</v>
      </c>
      <c r="O55" s="51"/>
      <c r="P55" s="51"/>
      <c r="Q55" s="51"/>
      <c r="R55" s="51">
        <v>48</v>
      </c>
      <c r="S55" s="51" t="s">
        <v>839</v>
      </c>
      <c r="T55" s="51" t="s">
        <v>174</v>
      </c>
      <c r="U55" s="51" t="s">
        <v>313</v>
      </c>
      <c r="V55" s="51" t="s">
        <v>168</v>
      </c>
      <c r="W55" s="51" t="s">
        <v>840</v>
      </c>
      <c r="X55" s="51" t="s">
        <v>841</v>
      </c>
      <c r="Y55" s="51" t="s">
        <v>174</v>
      </c>
      <c r="Z55" s="51" t="s">
        <v>443</v>
      </c>
      <c r="AA55" s="51" t="s">
        <v>905</v>
      </c>
      <c r="AB55" s="51">
        <v>2</v>
      </c>
      <c r="AC55" s="51" t="s">
        <v>242</v>
      </c>
      <c r="AD55" s="52" t="s">
        <v>161</v>
      </c>
    </row>
    <row r="56" spans="1:30" s="10" customFormat="1" ht="22.5">
      <c r="A56" s="211">
        <v>50</v>
      </c>
      <c r="B56" s="483" t="s">
        <v>830</v>
      </c>
      <c r="C56" s="112" t="s">
        <v>72</v>
      </c>
      <c r="D56" s="112" t="s">
        <v>160</v>
      </c>
      <c r="E56" s="112"/>
      <c r="F56" s="112" t="s">
        <v>161</v>
      </c>
      <c r="G56" s="112">
        <v>2020</v>
      </c>
      <c r="H56" s="385">
        <v>364686.17</v>
      </c>
      <c r="I56" s="137" t="s">
        <v>259</v>
      </c>
      <c r="J56" s="138"/>
      <c r="K56" s="112" t="s">
        <v>837</v>
      </c>
      <c r="L56" s="112"/>
      <c r="M56" s="112"/>
      <c r="N56" s="112"/>
      <c r="O56" s="112"/>
      <c r="P56" s="112"/>
      <c r="Q56" s="112"/>
      <c r="R56" s="112">
        <v>49</v>
      </c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39"/>
    </row>
    <row r="57" spans="1:30" s="10" customFormat="1" ht="79.5">
      <c r="A57" s="211">
        <v>51</v>
      </c>
      <c r="B57" s="483" t="s">
        <v>831</v>
      </c>
      <c r="C57" s="112" t="s">
        <v>510</v>
      </c>
      <c r="D57" s="112" t="s">
        <v>160</v>
      </c>
      <c r="E57" s="112"/>
      <c r="F57" s="112" t="s">
        <v>161</v>
      </c>
      <c r="G57" s="112">
        <v>2021</v>
      </c>
      <c r="H57" s="385">
        <v>79902.01</v>
      </c>
      <c r="I57" s="137" t="s">
        <v>259</v>
      </c>
      <c r="J57" s="138"/>
      <c r="K57" s="112" t="s">
        <v>510</v>
      </c>
      <c r="L57" s="112"/>
      <c r="M57" s="112"/>
      <c r="N57" s="112"/>
      <c r="O57" s="112"/>
      <c r="P57" s="112"/>
      <c r="Q57" s="112"/>
      <c r="R57" s="112">
        <v>50</v>
      </c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39"/>
    </row>
    <row r="58" spans="1:30" s="10" customFormat="1" ht="12.75">
      <c r="A58" s="211">
        <v>52</v>
      </c>
      <c r="B58" s="483" t="s">
        <v>846</v>
      </c>
      <c r="C58" s="112" t="s">
        <v>469</v>
      </c>
      <c r="D58" s="112" t="s">
        <v>160</v>
      </c>
      <c r="E58" s="112"/>
      <c r="F58" s="112" t="s">
        <v>161</v>
      </c>
      <c r="G58" s="112">
        <v>2021</v>
      </c>
      <c r="H58" s="385">
        <v>6100.8</v>
      </c>
      <c r="I58" s="137" t="s">
        <v>259</v>
      </c>
      <c r="J58" s="138"/>
      <c r="K58" s="112" t="s">
        <v>630</v>
      </c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39"/>
    </row>
    <row r="59" spans="1:30" s="10" customFormat="1" ht="22.5">
      <c r="A59" s="211">
        <v>53</v>
      </c>
      <c r="B59" s="483" t="s">
        <v>847</v>
      </c>
      <c r="C59" s="112" t="s">
        <v>469</v>
      </c>
      <c r="D59" s="112" t="s">
        <v>160</v>
      </c>
      <c r="E59" s="112"/>
      <c r="F59" s="112" t="s">
        <v>161</v>
      </c>
      <c r="G59" s="112">
        <v>2021</v>
      </c>
      <c r="H59" s="385">
        <v>5325.9</v>
      </c>
      <c r="I59" s="137" t="s">
        <v>259</v>
      </c>
      <c r="J59" s="138"/>
      <c r="K59" s="112" t="s">
        <v>850</v>
      </c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39"/>
    </row>
    <row r="60" spans="1:30" s="10" customFormat="1" ht="22.5">
      <c r="A60" s="211">
        <v>54</v>
      </c>
      <c r="B60" s="483" t="s">
        <v>848</v>
      </c>
      <c r="C60" s="112" t="s">
        <v>235</v>
      </c>
      <c r="D60" s="112" t="s">
        <v>160</v>
      </c>
      <c r="E60" s="112"/>
      <c r="F60" s="112" t="s">
        <v>161</v>
      </c>
      <c r="G60" s="112">
        <v>2021</v>
      </c>
      <c r="H60" s="385">
        <v>7017.75</v>
      </c>
      <c r="I60" s="137" t="s">
        <v>259</v>
      </c>
      <c r="J60" s="138"/>
      <c r="K60" s="112" t="s">
        <v>475</v>
      </c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39"/>
    </row>
    <row r="61" spans="1:30" s="10" customFormat="1" ht="12.75">
      <c r="A61" s="211">
        <v>55</v>
      </c>
      <c r="B61" s="483" t="s">
        <v>849</v>
      </c>
      <c r="C61" s="112" t="s">
        <v>235</v>
      </c>
      <c r="D61" s="112" t="s">
        <v>160</v>
      </c>
      <c r="E61" s="112"/>
      <c r="F61" s="112" t="s">
        <v>161</v>
      </c>
      <c r="G61" s="112">
        <v>2021</v>
      </c>
      <c r="H61" s="385">
        <v>8000</v>
      </c>
      <c r="I61" s="137" t="s">
        <v>259</v>
      </c>
      <c r="J61" s="138"/>
      <c r="K61" s="112" t="s">
        <v>851</v>
      </c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39"/>
    </row>
    <row r="62" spans="1:30" s="10" customFormat="1" ht="45.75" customHeight="1">
      <c r="A62" s="211">
        <v>56</v>
      </c>
      <c r="B62" s="483" t="s">
        <v>903</v>
      </c>
      <c r="C62" s="112" t="s">
        <v>226</v>
      </c>
      <c r="D62" s="112" t="s">
        <v>160</v>
      </c>
      <c r="E62" s="112" t="s">
        <v>161</v>
      </c>
      <c r="F62" s="112" t="s">
        <v>160</v>
      </c>
      <c r="G62" s="112" t="s">
        <v>904</v>
      </c>
      <c r="H62" s="385">
        <v>5546000</v>
      </c>
      <c r="I62" s="137" t="s">
        <v>258</v>
      </c>
      <c r="J62" s="138" t="s">
        <v>455</v>
      </c>
      <c r="K62" s="112" t="s">
        <v>228</v>
      </c>
      <c r="L62" s="112" t="s">
        <v>98</v>
      </c>
      <c r="M62" s="112" t="s">
        <v>456</v>
      </c>
      <c r="N62" s="112" t="s">
        <v>457</v>
      </c>
      <c r="O62" s="112"/>
      <c r="P62" s="112"/>
      <c r="Q62" s="112"/>
      <c r="R62" s="112">
        <v>1</v>
      </c>
      <c r="S62" s="112"/>
      <c r="T62" s="112"/>
      <c r="U62" s="112" t="s">
        <v>169</v>
      </c>
      <c r="V62" s="112" t="s">
        <v>528</v>
      </c>
      <c r="W62" s="112" t="s">
        <v>178</v>
      </c>
      <c r="X62" s="112" t="s">
        <v>178</v>
      </c>
      <c r="Y62" s="112" t="s">
        <v>174</v>
      </c>
      <c r="Z62" s="112" t="s">
        <v>178</v>
      </c>
      <c r="AA62" s="112">
        <v>948</v>
      </c>
      <c r="AB62" s="112">
        <v>3</v>
      </c>
      <c r="AC62" s="112" t="s">
        <v>99</v>
      </c>
      <c r="AD62" s="139" t="s">
        <v>172</v>
      </c>
    </row>
    <row r="63" spans="1:30" s="10" customFormat="1" ht="12.75">
      <c r="A63" s="211">
        <v>57</v>
      </c>
      <c r="B63" s="483" t="s">
        <v>227</v>
      </c>
      <c r="C63" s="112" t="s">
        <v>226</v>
      </c>
      <c r="D63" s="112" t="s">
        <v>160</v>
      </c>
      <c r="E63" s="112" t="s">
        <v>161</v>
      </c>
      <c r="F63" s="112" t="s">
        <v>161</v>
      </c>
      <c r="G63" s="112">
        <v>1999</v>
      </c>
      <c r="H63" s="385">
        <v>120160.81</v>
      </c>
      <c r="I63" s="137" t="s">
        <v>259</v>
      </c>
      <c r="J63" s="138" t="s">
        <v>229</v>
      </c>
      <c r="K63" s="112" t="s">
        <v>228</v>
      </c>
      <c r="L63" s="112" t="s">
        <v>771</v>
      </c>
      <c r="M63" s="112"/>
      <c r="N63" s="112"/>
      <c r="O63" s="112"/>
      <c r="P63" s="112"/>
      <c r="Q63" s="112"/>
      <c r="R63" s="112">
        <v>2</v>
      </c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39"/>
    </row>
    <row r="64" spans="1:30" s="10" customFormat="1" ht="12.75">
      <c r="A64" s="211">
        <v>58</v>
      </c>
      <c r="B64" s="483" t="s">
        <v>907</v>
      </c>
      <c r="C64" s="112"/>
      <c r="D64" s="112"/>
      <c r="E64" s="112"/>
      <c r="F64" s="112"/>
      <c r="G64" s="112">
        <v>2021</v>
      </c>
      <c r="H64" s="385">
        <v>11068.77</v>
      </c>
      <c r="I64" s="137" t="s">
        <v>259</v>
      </c>
      <c r="J64" s="138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39"/>
    </row>
    <row r="65" spans="1:30" s="10" customFormat="1" ht="33.75">
      <c r="A65" s="211">
        <v>59</v>
      </c>
      <c r="B65" s="483" t="s">
        <v>1136</v>
      </c>
      <c r="C65" s="112" t="s">
        <v>1137</v>
      </c>
      <c r="D65" s="112" t="s">
        <v>161</v>
      </c>
      <c r="E65" s="112" t="s">
        <v>161</v>
      </c>
      <c r="F65" s="112" t="s">
        <v>160</v>
      </c>
      <c r="G65" s="112" t="s">
        <v>832</v>
      </c>
      <c r="H65" s="385">
        <v>120940</v>
      </c>
      <c r="I65" s="137" t="s">
        <v>259</v>
      </c>
      <c r="J65" s="138"/>
      <c r="K65" s="112" t="s">
        <v>834</v>
      </c>
      <c r="L65" s="112" t="s">
        <v>299</v>
      </c>
      <c r="M65" s="112"/>
      <c r="N65" s="112" t="s">
        <v>1138</v>
      </c>
      <c r="O65" s="112"/>
      <c r="P65" s="112"/>
      <c r="Q65" s="112"/>
      <c r="R65" s="112">
        <v>59</v>
      </c>
      <c r="S65" s="112" t="s">
        <v>1139</v>
      </c>
      <c r="T65" s="112" t="s">
        <v>1140</v>
      </c>
      <c r="U65" s="112" t="s">
        <v>1141</v>
      </c>
      <c r="V65" s="112" t="s">
        <v>174</v>
      </c>
      <c r="W65" s="112" t="s">
        <v>174</v>
      </c>
      <c r="X65" s="112" t="s">
        <v>174</v>
      </c>
      <c r="Y65" s="112" t="s">
        <v>174</v>
      </c>
      <c r="Z65" s="112" t="s">
        <v>174</v>
      </c>
      <c r="AA65" s="112">
        <v>84</v>
      </c>
      <c r="AB65" s="112">
        <v>1</v>
      </c>
      <c r="AC65" s="112" t="s">
        <v>160</v>
      </c>
      <c r="AD65" s="139" t="s">
        <v>161</v>
      </c>
    </row>
    <row r="66" spans="1:30" s="10" customFormat="1" ht="22.5">
      <c r="A66" s="211">
        <v>60</v>
      </c>
      <c r="B66" s="483" t="s">
        <v>1142</v>
      </c>
      <c r="C66" s="112" t="s">
        <v>1143</v>
      </c>
      <c r="D66" s="112"/>
      <c r="E66" s="112"/>
      <c r="F66" s="112"/>
      <c r="G66" s="112">
        <v>2022</v>
      </c>
      <c r="H66" s="57">
        <v>77613</v>
      </c>
      <c r="I66" s="137" t="s">
        <v>259</v>
      </c>
      <c r="J66" s="138"/>
      <c r="K66" s="112" t="s">
        <v>510</v>
      </c>
      <c r="L66" s="112"/>
      <c r="M66" s="112"/>
      <c r="N66" s="112"/>
      <c r="O66" s="112"/>
      <c r="P66" s="112"/>
      <c r="Q66" s="112"/>
      <c r="R66" s="112">
        <v>60</v>
      </c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39"/>
    </row>
    <row r="67" spans="1:30" s="10" customFormat="1" ht="12.75">
      <c r="A67" s="211">
        <v>61</v>
      </c>
      <c r="B67" s="483" t="s">
        <v>1231</v>
      </c>
      <c r="C67" s="112" t="s">
        <v>469</v>
      </c>
      <c r="D67" s="112" t="s">
        <v>160</v>
      </c>
      <c r="E67" s="112"/>
      <c r="F67" s="112" t="s">
        <v>161</v>
      </c>
      <c r="G67" s="112">
        <v>2020</v>
      </c>
      <c r="H67" s="212">
        <v>13553.4</v>
      </c>
      <c r="I67" s="137" t="s">
        <v>259</v>
      </c>
      <c r="J67" s="138"/>
      <c r="K67" s="112" t="s">
        <v>851</v>
      </c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39"/>
    </row>
    <row r="68" spans="1:30" s="10" customFormat="1" ht="19.5" customHeight="1" thickBot="1">
      <c r="A68" s="114"/>
      <c r="B68" s="115"/>
      <c r="C68" s="116"/>
      <c r="D68" s="116"/>
      <c r="E68" s="116"/>
      <c r="F68" s="116"/>
      <c r="G68" s="117" t="s">
        <v>108</v>
      </c>
      <c r="H68" s="118">
        <f>SUM(H7:H67)</f>
        <v>51744966.37999999</v>
      </c>
      <c r="I68" s="119"/>
      <c r="J68" s="120"/>
      <c r="K68" s="116"/>
      <c r="L68" s="116"/>
      <c r="M68" s="116"/>
      <c r="N68" s="116"/>
      <c r="O68" s="116"/>
      <c r="P68" s="116"/>
      <c r="Q68" s="116"/>
      <c r="R68" s="116">
        <v>47</v>
      </c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21"/>
    </row>
    <row r="69" spans="1:30" s="10" customFormat="1" ht="12.75" customHeight="1" thickBot="1">
      <c r="A69" s="176"/>
      <c r="B69" s="177" t="s">
        <v>317</v>
      </c>
      <c r="C69" s="178"/>
      <c r="D69" s="178"/>
      <c r="E69" s="178"/>
      <c r="F69" s="178"/>
      <c r="G69" s="178"/>
      <c r="H69" s="172"/>
      <c r="I69" s="171"/>
      <c r="J69" s="173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9"/>
    </row>
    <row r="70" spans="1:30" s="10" customFormat="1" ht="48" customHeight="1">
      <c r="A70" s="104">
        <v>1</v>
      </c>
      <c r="B70" s="81" t="s">
        <v>318</v>
      </c>
      <c r="C70" s="48" t="s">
        <v>279</v>
      </c>
      <c r="D70" s="48" t="s">
        <v>160</v>
      </c>
      <c r="E70" s="48"/>
      <c r="F70" s="48" t="s">
        <v>161</v>
      </c>
      <c r="G70" s="48">
        <v>1900</v>
      </c>
      <c r="H70" s="174">
        <v>1122000</v>
      </c>
      <c r="I70" s="181" t="s">
        <v>258</v>
      </c>
      <c r="J70" s="95" t="s">
        <v>283</v>
      </c>
      <c r="K70" s="49" t="s">
        <v>334</v>
      </c>
      <c r="L70" s="48" t="s">
        <v>348</v>
      </c>
      <c r="M70" s="48" t="s">
        <v>349</v>
      </c>
      <c r="N70" s="48" t="s">
        <v>350</v>
      </c>
      <c r="O70" s="48"/>
      <c r="P70" s="48"/>
      <c r="Q70" s="48"/>
      <c r="R70" s="48">
        <v>1</v>
      </c>
      <c r="S70" s="49"/>
      <c r="T70" s="49"/>
      <c r="U70" s="49" t="s">
        <v>381</v>
      </c>
      <c r="V70" s="49" t="s">
        <v>169</v>
      </c>
      <c r="W70" s="49" t="s">
        <v>382</v>
      </c>
      <c r="X70" s="49" t="s">
        <v>168</v>
      </c>
      <c r="Y70" s="49" t="s">
        <v>174</v>
      </c>
      <c r="Z70" s="49" t="s">
        <v>168</v>
      </c>
      <c r="AA70" s="49">
        <v>292.7</v>
      </c>
      <c r="AB70" s="49">
        <v>2</v>
      </c>
      <c r="AC70" s="49" t="s">
        <v>161</v>
      </c>
      <c r="AD70" s="175" t="s">
        <v>161</v>
      </c>
    </row>
    <row r="71" spans="1:30" s="10" customFormat="1" ht="57">
      <c r="A71" s="106">
        <v>2</v>
      </c>
      <c r="B71" s="75" t="s">
        <v>319</v>
      </c>
      <c r="C71" s="74" t="s">
        <v>282</v>
      </c>
      <c r="D71" s="74" t="s">
        <v>160</v>
      </c>
      <c r="E71" s="74"/>
      <c r="F71" s="74" t="s">
        <v>161</v>
      </c>
      <c r="G71" s="74"/>
      <c r="H71" s="165">
        <v>1134000</v>
      </c>
      <c r="I71" s="181" t="s">
        <v>258</v>
      </c>
      <c r="J71" s="59" t="s">
        <v>283</v>
      </c>
      <c r="K71" s="146" t="s">
        <v>335</v>
      </c>
      <c r="L71" s="74" t="s">
        <v>348</v>
      </c>
      <c r="M71" s="74" t="s">
        <v>351</v>
      </c>
      <c r="N71" s="74" t="s">
        <v>352</v>
      </c>
      <c r="O71" s="74"/>
      <c r="P71" s="74"/>
      <c r="Q71" s="74"/>
      <c r="R71" s="74">
        <v>2</v>
      </c>
      <c r="S71" s="146"/>
      <c r="T71" s="146" t="s">
        <v>636</v>
      </c>
      <c r="U71" s="146" t="s">
        <v>381</v>
      </c>
      <c r="V71" s="146" t="s">
        <v>169</v>
      </c>
      <c r="W71" s="146" t="s">
        <v>383</v>
      </c>
      <c r="X71" s="146" t="s">
        <v>168</v>
      </c>
      <c r="Y71" s="146" t="s">
        <v>174</v>
      </c>
      <c r="Z71" s="146" t="s">
        <v>168</v>
      </c>
      <c r="AA71" s="146">
        <v>295.8</v>
      </c>
      <c r="AB71" s="146">
        <v>2</v>
      </c>
      <c r="AC71" s="146" t="s">
        <v>400</v>
      </c>
      <c r="AD71" s="50" t="s">
        <v>161</v>
      </c>
    </row>
    <row r="72" spans="1:30" s="10" customFormat="1" ht="33.75">
      <c r="A72" s="106">
        <v>3</v>
      </c>
      <c r="B72" s="75" t="s">
        <v>320</v>
      </c>
      <c r="C72" s="74" t="s">
        <v>279</v>
      </c>
      <c r="D72" s="74" t="s">
        <v>160</v>
      </c>
      <c r="E72" s="74"/>
      <c r="F72" s="74" t="s">
        <v>161</v>
      </c>
      <c r="G72" s="74">
        <v>2011</v>
      </c>
      <c r="H72" s="76">
        <v>1745605.83</v>
      </c>
      <c r="I72" s="109" t="s">
        <v>259</v>
      </c>
      <c r="J72" s="59" t="s">
        <v>283</v>
      </c>
      <c r="K72" s="146" t="s">
        <v>336</v>
      </c>
      <c r="L72" s="74" t="s">
        <v>353</v>
      </c>
      <c r="M72" s="74" t="s">
        <v>354</v>
      </c>
      <c r="N72" s="74" t="s">
        <v>355</v>
      </c>
      <c r="O72" s="74"/>
      <c r="P72" s="74"/>
      <c r="Q72" s="74"/>
      <c r="R72" s="74">
        <v>3</v>
      </c>
      <c r="S72" s="146"/>
      <c r="T72" s="146"/>
      <c r="U72" s="146" t="s">
        <v>384</v>
      </c>
      <c r="V72" s="146" t="s">
        <v>169</v>
      </c>
      <c r="W72" s="146" t="s">
        <v>385</v>
      </c>
      <c r="X72" s="146" t="s">
        <v>169</v>
      </c>
      <c r="Y72" s="146" t="s">
        <v>174</v>
      </c>
      <c r="Z72" s="146" t="s">
        <v>169</v>
      </c>
      <c r="AA72" s="146">
        <v>410</v>
      </c>
      <c r="AB72" s="146">
        <v>1</v>
      </c>
      <c r="AC72" s="146" t="s">
        <v>161</v>
      </c>
      <c r="AD72" s="50" t="s">
        <v>161</v>
      </c>
    </row>
    <row r="73" spans="1:30" s="10" customFormat="1" ht="22.5">
      <c r="A73" s="106">
        <v>4</v>
      </c>
      <c r="B73" s="75" t="s">
        <v>321</v>
      </c>
      <c r="C73" s="74" t="s">
        <v>322</v>
      </c>
      <c r="D73" s="74" t="s">
        <v>160</v>
      </c>
      <c r="E73" s="74"/>
      <c r="F73" s="146" t="s">
        <v>160</v>
      </c>
      <c r="G73" s="74">
        <v>1900</v>
      </c>
      <c r="H73" s="71">
        <v>537000</v>
      </c>
      <c r="I73" s="109" t="s">
        <v>258</v>
      </c>
      <c r="J73" s="59" t="s">
        <v>283</v>
      </c>
      <c r="K73" s="146" t="s">
        <v>337</v>
      </c>
      <c r="L73" s="74" t="s">
        <v>356</v>
      </c>
      <c r="M73" s="74" t="s">
        <v>357</v>
      </c>
      <c r="N73" s="74" t="s">
        <v>358</v>
      </c>
      <c r="O73" s="74"/>
      <c r="P73" s="74"/>
      <c r="Q73" s="74"/>
      <c r="R73" s="74">
        <v>4</v>
      </c>
      <c r="S73" s="146"/>
      <c r="T73" s="146"/>
      <c r="U73" s="146" t="s">
        <v>386</v>
      </c>
      <c r="V73" s="146" t="s">
        <v>169</v>
      </c>
      <c r="W73" s="146" t="s">
        <v>387</v>
      </c>
      <c r="X73" s="146" t="s">
        <v>169</v>
      </c>
      <c r="Y73" s="146" t="s">
        <v>174</v>
      </c>
      <c r="Z73" s="146" t="s">
        <v>169</v>
      </c>
      <c r="AA73" s="146">
        <v>140</v>
      </c>
      <c r="AB73" s="146">
        <v>2</v>
      </c>
      <c r="AC73" s="146" t="s">
        <v>401</v>
      </c>
      <c r="AD73" s="50" t="s">
        <v>161</v>
      </c>
    </row>
    <row r="74" spans="1:30" s="10" customFormat="1" ht="33.75">
      <c r="A74" s="106">
        <v>5</v>
      </c>
      <c r="B74" s="75" t="s">
        <v>323</v>
      </c>
      <c r="C74" s="74" t="s">
        <v>282</v>
      </c>
      <c r="D74" s="74" t="s">
        <v>160</v>
      </c>
      <c r="E74" s="74"/>
      <c r="F74" s="74" t="s">
        <v>161</v>
      </c>
      <c r="G74" s="74">
        <v>1935</v>
      </c>
      <c r="H74" s="76">
        <v>295104.9</v>
      </c>
      <c r="I74" s="109" t="s">
        <v>259</v>
      </c>
      <c r="J74" s="59" t="s">
        <v>174</v>
      </c>
      <c r="K74" s="146" t="s">
        <v>338</v>
      </c>
      <c r="L74" s="74" t="s">
        <v>359</v>
      </c>
      <c r="M74" s="74" t="s">
        <v>360</v>
      </c>
      <c r="N74" s="74" t="s">
        <v>361</v>
      </c>
      <c r="O74" s="74"/>
      <c r="P74" s="74"/>
      <c r="Q74" s="74"/>
      <c r="R74" s="74">
        <v>5</v>
      </c>
      <c r="S74" s="146"/>
      <c r="T74" s="146" t="s">
        <v>637</v>
      </c>
      <c r="U74" s="146" t="s">
        <v>388</v>
      </c>
      <c r="V74" s="146" t="s">
        <v>169</v>
      </c>
      <c r="W74" s="146" t="s">
        <v>389</v>
      </c>
      <c r="X74" s="146" t="s">
        <v>169</v>
      </c>
      <c r="Y74" s="146" t="s">
        <v>174</v>
      </c>
      <c r="Z74" s="146" t="s">
        <v>169</v>
      </c>
      <c r="AA74" s="146">
        <v>77.3</v>
      </c>
      <c r="AB74" s="146">
        <v>2</v>
      </c>
      <c r="AC74" s="146" t="s">
        <v>160</v>
      </c>
      <c r="AD74" s="50" t="s">
        <v>161</v>
      </c>
    </row>
    <row r="75" spans="1:30" s="10" customFormat="1" ht="22.5">
      <c r="A75" s="106">
        <v>6</v>
      </c>
      <c r="B75" s="75" t="s">
        <v>324</v>
      </c>
      <c r="C75" s="74" t="s">
        <v>282</v>
      </c>
      <c r="D75" s="74" t="s">
        <v>160</v>
      </c>
      <c r="E75" s="74"/>
      <c r="F75" s="74" t="s">
        <v>161</v>
      </c>
      <c r="G75" s="74">
        <v>1920</v>
      </c>
      <c r="H75" s="71">
        <v>861000</v>
      </c>
      <c r="I75" s="109" t="s">
        <v>258</v>
      </c>
      <c r="J75" s="59" t="s">
        <v>174</v>
      </c>
      <c r="K75" s="146" t="s">
        <v>339</v>
      </c>
      <c r="L75" s="74" t="s">
        <v>362</v>
      </c>
      <c r="M75" s="74" t="s">
        <v>174</v>
      </c>
      <c r="N75" s="74" t="s">
        <v>363</v>
      </c>
      <c r="O75" s="74"/>
      <c r="P75" s="74"/>
      <c r="Q75" s="74"/>
      <c r="R75" s="74">
        <v>6</v>
      </c>
      <c r="S75" s="146"/>
      <c r="T75" s="146"/>
      <c r="U75" s="146" t="s">
        <v>388</v>
      </c>
      <c r="V75" s="146" t="s">
        <v>169</v>
      </c>
      <c r="W75" s="146" t="s">
        <v>387</v>
      </c>
      <c r="X75" s="146" t="s">
        <v>169</v>
      </c>
      <c r="Y75" s="146" t="s">
        <v>174</v>
      </c>
      <c r="Z75" s="146" t="s">
        <v>178</v>
      </c>
      <c r="AA75" s="146">
        <v>224.6</v>
      </c>
      <c r="AB75" s="146">
        <v>1</v>
      </c>
      <c r="AC75" s="146" t="s">
        <v>402</v>
      </c>
      <c r="AD75" s="50" t="s">
        <v>161</v>
      </c>
    </row>
    <row r="76" spans="1:30" s="10" customFormat="1" ht="22.5">
      <c r="A76" s="106">
        <v>7</v>
      </c>
      <c r="B76" s="75" t="s">
        <v>325</v>
      </c>
      <c r="C76" s="74" t="s">
        <v>322</v>
      </c>
      <c r="D76" s="74" t="s">
        <v>160</v>
      </c>
      <c r="E76" s="74"/>
      <c r="F76" s="74" t="s">
        <v>160</v>
      </c>
      <c r="G76" s="74">
        <v>1920</v>
      </c>
      <c r="H76" s="71">
        <v>815000</v>
      </c>
      <c r="I76" s="109" t="s">
        <v>258</v>
      </c>
      <c r="J76" s="59" t="s">
        <v>174</v>
      </c>
      <c r="K76" s="146" t="s">
        <v>340</v>
      </c>
      <c r="L76" s="74" t="s">
        <v>348</v>
      </c>
      <c r="M76" s="74" t="s">
        <v>365</v>
      </c>
      <c r="N76" s="74" t="s">
        <v>358</v>
      </c>
      <c r="O76" s="74"/>
      <c r="P76" s="74"/>
      <c r="Q76" s="74"/>
      <c r="R76" s="74">
        <v>7</v>
      </c>
      <c r="S76" s="146"/>
      <c r="T76" s="146"/>
      <c r="U76" s="146" t="s">
        <v>388</v>
      </c>
      <c r="V76" s="146" t="s">
        <v>169</v>
      </c>
      <c r="W76" s="146" t="s">
        <v>174</v>
      </c>
      <c r="X76" s="146" t="s">
        <v>169</v>
      </c>
      <c r="Y76" s="146" t="s">
        <v>174</v>
      </c>
      <c r="Z76" s="146" t="s">
        <v>168</v>
      </c>
      <c r="AA76" s="146">
        <v>212.5</v>
      </c>
      <c r="AB76" s="146">
        <v>2</v>
      </c>
      <c r="AC76" s="146" t="s">
        <v>242</v>
      </c>
      <c r="AD76" s="50" t="s">
        <v>161</v>
      </c>
    </row>
    <row r="77" spans="1:30" s="10" customFormat="1" ht="22.5">
      <c r="A77" s="106">
        <v>8</v>
      </c>
      <c r="B77" s="75" t="s">
        <v>326</v>
      </c>
      <c r="C77" s="74" t="s">
        <v>322</v>
      </c>
      <c r="D77" s="74" t="s">
        <v>160</v>
      </c>
      <c r="E77" s="74"/>
      <c r="F77" s="74" t="s">
        <v>161</v>
      </c>
      <c r="G77" s="74">
        <v>1935</v>
      </c>
      <c r="H77" s="71">
        <v>252000</v>
      </c>
      <c r="I77" s="109" t="s">
        <v>258</v>
      </c>
      <c r="J77" s="110" t="s">
        <v>174</v>
      </c>
      <c r="K77" s="74" t="s">
        <v>341</v>
      </c>
      <c r="L77" s="74" t="s">
        <v>348</v>
      </c>
      <c r="M77" s="74" t="s">
        <v>366</v>
      </c>
      <c r="N77" s="74" t="s">
        <v>367</v>
      </c>
      <c r="O77" s="74"/>
      <c r="P77" s="74"/>
      <c r="Q77" s="74"/>
      <c r="R77" s="74">
        <v>8</v>
      </c>
      <c r="S77" s="74"/>
      <c r="T77" s="74"/>
      <c r="U77" s="74" t="s">
        <v>392</v>
      </c>
      <c r="V77" s="74" t="s">
        <v>168</v>
      </c>
      <c r="W77" s="74" t="s">
        <v>393</v>
      </c>
      <c r="X77" s="74" t="s">
        <v>169</v>
      </c>
      <c r="Y77" s="74" t="s">
        <v>174</v>
      </c>
      <c r="Z77" s="74" t="s">
        <v>168</v>
      </c>
      <c r="AA77" s="74">
        <v>65.64</v>
      </c>
      <c r="AB77" s="74" t="s">
        <v>403</v>
      </c>
      <c r="AC77" s="74" t="s">
        <v>404</v>
      </c>
      <c r="AD77" s="108" t="s">
        <v>161</v>
      </c>
    </row>
    <row r="78" spans="1:30" s="10" customFormat="1" ht="22.5">
      <c r="A78" s="106">
        <v>9</v>
      </c>
      <c r="B78" s="75" t="s">
        <v>327</v>
      </c>
      <c r="C78" s="74" t="s">
        <v>282</v>
      </c>
      <c r="D78" s="74" t="s">
        <v>160</v>
      </c>
      <c r="E78" s="74"/>
      <c r="F78" s="74" t="s">
        <v>160</v>
      </c>
      <c r="G78" s="74">
        <v>1900</v>
      </c>
      <c r="H78" s="71">
        <v>702000</v>
      </c>
      <c r="I78" s="109" t="s">
        <v>258</v>
      </c>
      <c r="J78" s="59" t="s">
        <v>283</v>
      </c>
      <c r="K78" s="146" t="s">
        <v>342</v>
      </c>
      <c r="L78" s="74" t="s">
        <v>368</v>
      </c>
      <c r="M78" s="74" t="s">
        <v>364</v>
      </c>
      <c r="N78" s="74" t="s">
        <v>369</v>
      </c>
      <c r="O78" s="74"/>
      <c r="P78" s="74"/>
      <c r="Q78" s="74"/>
      <c r="R78" s="74">
        <v>9</v>
      </c>
      <c r="S78" s="146"/>
      <c r="T78" s="146"/>
      <c r="U78" s="146" t="s">
        <v>394</v>
      </c>
      <c r="V78" s="146" t="s">
        <v>169</v>
      </c>
      <c r="W78" s="146" t="s">
        <v>395</v>
      </c>
      <c r="X78" s="146" t="s">
        <v>169</v>
      </c>
      <c r="Y78" s="146" t="s">
        <v>174</v>
      </c>
      <c r="Z78" s="146" t="s">
        <v>396</v>
      </c>
      <c r="AA78" s="146">
        <v>183.02</v>
      </c>
      <c r="AB78" s="146">
        <v>1</v>
      </c>
      <c r="AC78" s="146" t="s">
        <v>161</v>
      </c>
      <c r="AD78" s="50" t="s">
        <v>161</v>
      </c>
    </row>
    <row r="79" spans="1:30" s="10" customFormat="1" ht="22.5">
      <c r="A79" s="106">
        <v>10</v>
      </c>
      <c r="B79" s="75" t="s">
        <v>328</v>
      </c>
      <c r="C79" s="74" t="s">
        <v>279</v>
      </c>
      <c r="D79" s="74" t="s">
        <v>160</v>
      </c>
      <c r="E79" s="74"/>
      <c r="F79" s="74" t="s">
        <v>161</v>
      </c>
      <c r="G79" s="74">
        <v>1920</v>
      </c>
      <c r="H79" s="71">
        <v>758000</v>
      </c>
      <c r="I79" s="109" t="s">
        <v>258</v>
      </c>
      <c r="J79" s="59" t="s">
        <v>283</v>
      </c>
      <c r="K79" s="146" t="s">
        <v>343</v>
      </c>
      <c r="L79" s="74" t="s">
        <v>348</v>
      </c>
      <c r="M79" s="74" t="s">
        <v>364</v>
      </c>
      <c r="N79" s="74" t="s">
        <v>370</v>
      </c>
      <c r="O79" s="74"/>
      <c r="P79" s="74"/>
      <c r="Q79" s="74"/>
      <c r="R79" s="74">
        <v>10</v>
      </c>
      <c r="S79" s="146"/>
      <c r="T79" s="146"/>
      <c r="U79" s="146" t="s">
        <v>390</v>
      </c>
      <c r="V79" s="146" t="s">
        <v>168</v>
      </c>
      <c r="W79" s="146" t="s">
        <v>168</v>
      </c>
      <c r="X79" s="146" t="s">
        <v>168</v>
      </c>
      <c r="Y79" s="146" t="s">
        <v>174</v>
      </c>
      <c r="Z79" s="146" t="s">
        <v>168</v>
      </c>
      <c r="AA79" s="146">
        <v>197.7</v>
      </c>
      <c r="AB79" s="146">
        <v>2</v>
      </c>
      <c r="AC79" s="146" t="s">
        <v>160</v>
      </c>
      <c r="AD79" s="50" t="s">
        <v>161</v>
      </c>
    </row>
    <row r="80" spans="1:30" s="10" customFormat="1" ht="57">
      <c r="A80" s="106">
        <v>11</v>
      </c>
      <c r="B80" s="75" t="s">
        <v>329</v>
      </c>
      <c r="C80" s="74" t="s">
        <v>279</v>
      </c>
      <c r="D80" s="74" t="s">
        <v>160</v>
      </c>
      <c r="E80" s="74"/>
      <c r="F80" s="74" t="s">
        <v>161</v>
      </c>
      <c r="G80" s="74">
        <v>1960</v>
      </c>
      <c r="H80" s="76">
        <v>678732.8</v>
      </c>
      <c r="I80" s="109" t="s">
        <v>259</v>
      </c>
      <c r="J80" s="59" t="s">
        <v>283</v>
      </c>
      <c r="K80" s="146" t="s">
        <v>344</v>
      </c>
      <c r="L80" s="74" t="s">
        <v>371</v>
      </c>
      <c r="M80" s="74" t="s">
        <v>372</v>
      </c>
      <c r="N80" s="74" t="s">
        <v>373</v>
      </c>
      <c r="O80" s="74"/>
      <c r="P80" s="74"/>
      <c r="Q80" s="74"/>
      <c r="R80" s="74">
        <v>11</v>
      </c>
      <c r="S80" s="146"/>
      <c r="T80" s="146" t="s">
        <v>638</v>
      </c>
      <c r="U80" s="146" t="s">
        <v>397</v>
      </c>
      <c r="V80" s="146" t="s">
        <v>168</v>
      </c>
      <c r="W80" s="146" t="s">
        <v>168</v>
      </c>
      <c r="X80" s="146" t="s">
        <v>168</v>
      </c>
      <c r="Y80" s="146" t="s">
        <v>174</v>
      </c>
      <c r="Z80" s="146" t="s">
        <v>168</v>
      </c>
      <c r="AA80" s="146">
        <v>156</v>
      </c>
      <c r="AB80" s="146">
        <v>1</v>
      </c>
      <c r="AC80" s="146" t="s">
        <v>161</v>
      </c>
      <c r="AD80" s="50" t="s">
        <v>161</v>
      </c>
    </row>
    <row r="81" spans="1:30" s="10" customFormat="1" ht="22.5">
      <c r="A81" s="106">
        <v>12</v>
      </c>
      <c r="B81" s="75" t="s">
        <v>330</v>
      </c>
      <c r="C81" s="74" t="s">
        <v>282</v>
      </c>
      <c r="D81" s="74" t="s">
        <v>160</v>
      </c>
      <c r="E81" s="74"/>
      <c r="F81" s="74" t="s">
        <v>161</v>
      </c>
      <c r="G81" s="74">
        <v>2010</v>
      </c>
      <c r="H81" s="76">
        <v>370962.18</v>
      </c>
      <c r="I81" s="109" t="s">
        <v>259</v>
      </c>
      <c r="J81" s="59" t="s">
        <v>283</v>
      </c>
      <c r="K81" s="146" t="s">
        <v>345</v>
      </c>
      <c r="L81" s="74" t="s">
        <v>374</v>
      </c>
      <c r="M81" s="74" t="s">
        <v>375</v>
      </c>
      <c r="N81" s="74" t="s">
        <v>376</v>
      </c>
      <c r="O81" s="74"/>
      <c r="P81" s="74"/>
      <c r="Q81" s="74"/>
      <c r="R81" s="74">
        <v>12</v>
      </c>
      <c r="S81" s="146"/>
      <c r="T81" s="146"/>
      <c r="U81" s="146" t="s">
        <v>398</v>
      </c>
      <c r="V81" s="146" t="s">
        <v>169</v>
      </c>
      <c r="W81" s="146" t="s">
        <v>399</v>
      </c>
      <c r="X81" s="146" t="s">
        <v>169</v>
      </c>
      <c r="Y81" s="146" t="s">
        <v>174</v>
      </c>
      <c r="Z81" s="146" t="s">
        <v>169</v>
      </c>
      <c r="AA81" s="146">
        <v>69.1</v>
      </c>
      <c r="AB81" s="146">
        <v>1</v>
      </c>
      <c r="AC81" s="146" t="s">
        <v>161</v>
      </c>
      <c r="AD81" s="50" t="s">
        <v>161</v>
      </c>
    </row>
    <row r="82" spans="1:30" s="10" customFormat="1" ht="12.75">
      <c r="A82" s="106">
        <v>13</v>
      </c>
      <c r="B82" s="75" t="s">
        <v>76</v>
      </c>
      <c r="C82" s="74" t="s">
        <v>279</v>
      </c>
      <c r="D82" s="74" t="s">
        <v>160</v>
      </c>
      <c r="E82" s="74"/>
      <c r="F82" s="74" t="s">
        <v>161</v>
      </c>
      <c r="G82" s="74">
        <v>2013</v>
      </c>
      <c r="H82" s="76">
        <v>776236</v>
      </c>
      <c r="I82" s="109" t="s">
        <v>259</v>
      </c>
      <c r="J82" s="59"/>
      <c r="K82" s="146"/>
      <c r="L82" s="74" t="s">
        <v>776</v>
      </c>
      <c r="M82" s="74" t="s">
        <v>354</v>
      </c>
      <c r="N82" s="74" t="s">
        <v>247</v>
      </c>
      <c r="O82" s="74"/>
      <c r="P82" s="74"/>
      <c r="Q82" s="74"/>
      <c r="R82" s="74">
        <v>13</v>
      </c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50"/>
    </row>
    <row r="83" spans="1:30" s="10" customFormat="1" ht="22.5">
      <c r="A83" s="106">
        <v>14</v>
      </c>
      <c r="B83" s="75" t="s">
        <v>331</v>
      </c>
      <c r="C83" s="74" t="s">
        <v>282</v>
      </c>
      <c r="D83" s="74" t="s">
        <v>160</v>
      </c>
      <c r="E83" s="74"/>
      <c r="F83" s="74" t="s">
        <v>161</v>
      </c>
      <c r="G83" s="74" t="s">
        <v>77</v>
      </c>
      <c r="H83" s="76">
        <v>752282</v>
      </c>
      <c r="I83" s="109" t="s">
        <v>259</v>
      </c>
      <c r="J83" s="59"/>
      <c r="K83" s="146"/>
      <c r="L83" s="74" t="s">
        <v>777</v>
      </c>
      <c r="M83" s="74" t="s">
        <v>194</v>
      </c>
      <c r="N83" s="74" t="s">
        <v>778</v>
      </c>
      <c r="O83" s="74"/>
      <c r="P83" s="74"/>
      <c r="Q83" s="74"/>
      <c r="R83" s="74">
        <v>14</v>
      </c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50"/>
    </row>
    <row r="84" spans="1:30" s="10" customFormat="1" ht="22.5">
      <c r="A84" s="106">
        <v>15</v>
      </c>
      <c r="B84" s="75" t="s">
        <v>332</v>
      </c>
      <c r="C84" s="74" t="s">
        <v>279</v>
      </c>
      <c r="D84" s="74" t="s">
        <v>160</v>
      </c>
      <c r="E84" s="74"/>
      <c r="F84" s="74" t="s">
        <v>161</v>
      </c>
      <c r="G84" s="74">
        <v>1920</v>
      </c>
      <c r="H84" s="58">
        <v>974000</v>
      </c>
      <c r="I84" s="109" t="s">
        <v>258</v>
      </c>
      <c r="J84" s="59" t="s">
        <v>283</v>
      </c>
      <c r="K84" s="146" t="s">
        <v>346</v>
      </c>
      <c r="L84" s="74" t="s">
        <v>377</v>
      </c>
      <c r="M84" s="74" t="s">
        <v>364</v>
      </c>
      <c r="N84" s="74" t="s">
        <v>378</v>
      </c>
      <c r="O84" s="74"/>
      <c r="P84" s="74"/>
      <c r="Q84" s="74"/>
      <c r="R84" s="74">
        <v>15</v>
      </c>
      <c r="S84" s="146"/>
      <c r="T84" s="146"/>
      <c r="U84" s="146" t="s">
        <v>398</v>
      </c>
      <c r="V84" s="146" t="s">
        <v>169</v>
      </c>
      <c r="W84" s="146" t="s">
        <v>399</v>
      </c>
      <c r="X84" s="146" t="s">
        <v>169</v>
      </c>
      <c r="Y84" s="146" t="s">
        <v>174</v>
      </c>
      <c r="Z84" s="146" t="s">
        <v>169</v>
      </c>
      <c r="AA84" s="146" t="s">
        <v>483</v>
      </c>
      <c r="AB84" s="146">
        <v>1</v>
      </c>
      <c r="AC84" s="146" t="s">
        <v>161</v>
      </c>
      <c r="AD84" s="50" t="s">
        <v>161</v>
      </c>
    </row>
    <row r="85" spans="1:30" s="10" customFormat="1" ht="33.75">
      <c r="A85" s="106">
        <v>16</v>
      </c>
      <c r="B85" s="75" t="s">
        <v>333</v>
      </c>
      <c r="C85" s="74" t="s">
        <v>282</v>
      </c>
      <c r="D85" s="74" t="s">
        <v>160</v>
      </c>
      <c r="E85" s="74"/>
      <c r="F85" s="74" t="s">
        <v>161</v>
      </c>
      <c r="G85" s="74">
        <v>1935</v>
      </c>
      <c r="H85" s="76">
        <v>245429</v>
      </c>
      <c r="I85" s="109" t="s">
        <v>259</v>
      </c>
      <c r="J85" s="59" t="s">
        <v>283</v>
      </c>
      <c r="K85" s="146" t="s">
        <v>347</v>
      </c>
      <c r="L85" s="74" t="s">
        <v>379</v>
      </c>
      <c r="M85" s="74" t="s">
        <v>364</v>
      </c>
      <c r="N85" s="74" t="s">
        <v>380</v>
      </c>
      <c r="O85" s="74"/>
      <c r="P85" s="74"/>
      <c r="Q85" s="74"/>
      <c r="R85" s="74">
        <v>16</v>
      </c>
      <c r="S85" s="146"/>
      <c r="T85" s="146" t="s">
        <v>639</v>
      </c>
      <c r="U85" s="146" t="s">
        <v>313</v>
      </c>
      <c r="V85" s="146" t="s">
        <v>168</v>
      </c>
      <c r="W85" s="146" t="s">
        <v>174</v>
      </c>
      <c r="X85" s="146" t="s">
        <v>168</v>
      </c>
      <c r="Y85" s="146" t="s">
        <v>174</v>
      </c>
      <c r="Z85" s="146" t="s">
        <v>168</v>
      </c>
      <c r="AA85" s="146" t="s">
        <v>484</v>
      </c>
      <c r="AB85" s="146">
        <v>1</v>
      </c>
      <c r="AC85" s="146" t="s">
        <v>161</v>
      </c>
      <c r="AD85" s="50" t="s">
        <v>161</v>
      </c>
    </row>
    <row r="86" spans="1:31" s="10" customFormat="1" ht="53.25" customHeight="1">
      <c r="A86" s="106">
        <v>17</v>
      </c>
      <c r="B86" s="75" t="s">
        <v>477</v>
      </c>
      <c r="C86" s="74" t="s">
        <v>282</v>
      </c>
      <c r="D86" s="146" t="s">
        <v>160</v>
      </c>
      <c r="E86" s="146"/>
      <c r="F86" s="146" t="s">
        <v>161</v>
      </c>
      <c r="G86" s="146" t="s">
        <v>478</v>
      </c>
      <c r="H86" s="58">
        <v>364000</v>
      </c>
      <c r="I86" s="107" t="s">
        <v>258</v>
      </c>
      <c r="J86" s="59" t="s">
        <v>283</v>
      </c>
      <c r="K86" s="146" t="s">
        <v>479</v>
      </c>
      <c r="L86" s="146" t="s">
        <v>480</v>
      </c>
      <c r="M86" s="74" t="s">
        <v>364</v>
      </c>
      <c r="N86" s="146" t="s">
        <v>481</v>
      </c>
      <c r="O86" s="146"/>
      <c r="P86" s="146"/>
      <c r="Q86" s="146"/>
      <c r="R86" s="74">
        <v>17</v>
      </c>
      <c r="S86" s="146"/>
      <c r="T86" s="146"/>
      <c r="U86" s="146" t="s">
        <v>221</v>
      </c>
      <c r="V86" s="146" t="s">
        <v>221</v>
      </c>
      <c r="W86" s="146" t="s">
        <v>482</v>
      </c>
      <c r="X86" s="146" t="s">
        <v>170</v>
      </c>
      <c r="Y86" s="146" t="s">
        <v>174</v>
      </c>
      <c r="Z86" s="146" t="s">
        <v>170</v>
      </c>
      <c r="AA86" s="146">
        <v>95</v>
      </c>
      <c r="AB86" s="146">
        <v>1</v>
      </c>
      <c r="AC86" s="146" t="s">
        <v>161</v>
      </c>
      <c r="AD86" s="50" t="s">
        <v>161</v>
      </c>
      <c r="AE86" s="131"/>
    </row>
    <row r="87" spans="1:31" s="10" customFormat="1" ht="53.25" customHeight="1">
      <c r="A87" s="106">
        <v>18</v>
      </c>
      <c r="B87" s="483" t="s">
        <v>560</v>
      </c>
      <c r="C87" s="112" t="s">
        <v>561</v>
      </c>
      <c r="D87" s="51" t="s">
        <v>160</v>
      </c>
      <c r="E87" s="51"/>
      <c r="F87" s="51" t="s">
        <v>161</v>
      </c>
      <c r="G87" s="51">
        <v>2018</v>
      </c>
      <c r="H87" s="132">
        <v>38000</v>
      </c>
      <c r="I87" s="113" t="s">
        <v>259</v>
      </c>
      <c r="J87" s="133"/>
      <c r="K87" s="51" t="s">
        <v>562</v>
      </c>
      <c r="L87" s="51" t="s">
        <v>563</v>
      </c>
      <c r="M87" s="51" t="s">
        <v>164</v>
      </c>
      <c r="N87" s="51" t="s">
        <v>564</v>
      </c>
      <c r="O87" s="51"/>
      <c r="P87" s="51"/>
      <c r="Q87" s="51"/>
      <c r="R87" s="74">
        <v>18</v>
      </c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2"/>
      <c r="AE87" s="131"/>
    </row>
    <row r="88" spans="1:31" s="10" customFormat="1" ht="53.25" customHeight="1">
      <c r="A88" s="106">
        <v>19</v>
      </c>
      <c r="B88" s="483" t="s">
        <v>565</v>
      </c>
      <c r="C88" s="112" t="s">
        <v>282</v>
      </c>
      <c r="D88" s="51" t="s">
        <v>160</v>
      </c>
      <c r="E88" s="51"/>
      <c r="F88" s="51" t="s">
        <v>161</v>
      </c>
      <c r="G88" s="51">
        <v>2018</v>
      </c>
      <c r="H88" s="132">
        <v>144829.09</v>
      </c>
      <c r="I88" s="113" t="s">
        <v>259</v>
      </c>
      <c r="J88" s="133"/>
      <c r="K88" s="51" t="s">
        <v>566</v>
      </c>
      <c r="L88" s="51" t="s">
        <v>567</v>
      </c>
      <c r="M88" s="51" t="s">
        <v>164</v>
      </c>
      <c r="N88" s="51" t="s">
        <v>568</v>
      </c>
      <c r="O88" s="51"/>
      <c r="P88" s="51"/>
      <c r="Q88" s="51"/>
      <c r="R88" s="74">
        <v>19</v>
      </c>
      <c r="S88" s="51"/>
      <c r="T88" s="51"/>
      <c r="U88" s="51" t="s">
        <v>221</v>
      </c>
      <c r="V88" s="51" t="s">
        <v>174</v>
      </c>
      <c r="W88" s="51" t="s">
        <v>174</v>
      </c>
      <c r="X88" s="51" t="s">
        <v>173</v>
      </c>
      <c r="Y88" s="51" t="s">
        <v>174</v>
      </c>
      <c r="Z88" s="51" t="s">
        <v>173</v>
      </c>
      <c r="AA88" s="51">
        <v>34.96</v>
      </c>
      <c r="AB88" s="51">
        <v>1</v>
      </c>
      <c r="AC88" s="51" t="s">
        <v>161</v>
      </c>
      <c r="AD88" s="52" t="s">
        <v>161</v>
      </c>
      <c r="AE88" s="131"/>
    </row>
    <row r="89" spans="1:31" s="10" customFormat="1" ht="53.25" customHeight="1">
      <c r="A89" s="106">
        <v>20</v>
      </c>
      <c r="B89" s="483" t="s">
        <v>569</v>
      </c>
      <c r="C89" s="112" t="s">
        <v>282</v>
      </c>
      <c r="D89" s="51" t="s">
        <v>160</v>
      </c>
      <c r="E89" s="51"/>
      <c r="F89" s="51" t="s">
        <v>161</v>
      </c>
      <c r="G89" s="51">
        <v>2018</v>
      </c>
      <c r="H89" s="132">
        <v>163462.39</v>
      </c>
      <c r="I89" s="113" t="s">
        <v>259</v>
      </c>
      <c r="J89" s="133"/>
      <c r="K89" s="51" t="s">
        <v>570</v>
      </c>
      <c r="L89" s="51" t="s">
        <v>567</v>
      </c>
      <c r="M89" s="51" t="s">
        <v>164</v>
      </c>
      <c r="N89" s="51" t="s">
        <v>568</v>
      </c>
      <c r="O89" s="51"/>
      <c r="P89" s="51"/>
      <c r="Q89" s="51"/>
      <c r="R89" s="74">
        <v>20</v>
      </c>
      <c r="S89" s="51"/>
      <c r="T89" s="51"/>
      <c r="U89" s="51" t="s">
        <v>221</v>
      </c>
      <c r="V89" s="51" t="s">
        <v>174</v>
      </c>
      <c r="W89" s="51" t="s">
        <v>174</v>
      </c>
      <c r="X89" s="51" t="s">
        <v>173</v>
      </c>
      <c r="Y89" s="51" t="s">
        <v>174</v>
      </c>
      <c r="Z89" s="51" t="s">
        <v>173</v>
      </c>
      <c r="AA89" s="51">
        <v>36.96</v>
      </c>
      <c r="AB89" s="51">
        <v>1</v>
      </c>
      <c r="AC89" s="51" t="s">
        <v>161</v>
      </c>
      <c r="AD89" s="52" t="s">
        <v>161</v>
      </c>
      <c r="AE89" s="131"/>
    </row>
    <row r="90" spans="1:31" s="10" customFormat="1" ht="86.25" customHeight="1">
      <c r="A90" s="106">
        <v>21</v>
      </c>
      <c r="B90" s="483" t="s">
        <v>1280</v>
      </c>
      <c r="C90" s="112" t="s">
        <v>282</v>
      </c>
      <c r="D90" s="112" t="s">
        <v>160</v>
      </c>
      <c r="E90" s="112" t="s">
        <v>161</v>
      </c>
      <c r="F90" s="112" t="s">
        <v>161</v>
      </c>
      <c r="G90" s="112">
        <v>2021</v>
      </c>
      <c r="H90" s="132">
        <v>445793.31</v>
      </c>
      <c r="I90" s="137" t="s">
        <v>259</v>
      </c>
      <c r="J90" s="138"/>
      <c r="K90" s="112" t="s">
        <v>842</v>
      </c>
      <c r="L90" s="112" t="s">
        <v>843</v>
      </c>
      <c r="M90" s="112" t="s">
        <v>844</v>
      </c>
      <c r="N90" s="112" t="s">
        <v>845</v>
      </c>
      <c r="O90" s="112"/>
      <c r="P90" s="112"/>
      <c r="Q90" s="112" t="s">
        <v>160</v>
      </c>
      <c r="R90" s="112"/>
      <c r="S90" s="112"/>
      <c r="T90" s="112" t="s">
        <v>174</v>
      </c>
      <c r="U90" s="112" t="s">
        <v>221</v>
      </c>
      <c r="V90" s="112" t="s">
        <v>221</v>
      </c>
      <c r="W90" s="112" t="s">
        <v>221</v>
      </c>
      <c r="X90" s="112" t="s">
        <v>221</v>
      </c>
      <c r="Y90" s="112" t="s">
        <v>174</v>
      </c>
      <c r="Z90" s="112" t="s">
        <v>173</v>
      </c>
      <c r="AA90" s="112">
        <v>50.55</v>
      </c>
      <c r="AB90" s="112">
        <v>2</v>
      </c>
      <c r="AC90" s="112" t="s">
        <v>161</v>
      </c>
      <c r="AD90" s="139" t="s">
        <v>161</v>
      </c>
      <c r="AE90" s="131"/>
    </row>
    <row r="91" spans="1:31" s="10" customFormat="1" ht="86.25" customHeight="1">
      <c r="A91" s="211">
        <v>22</v>
      </c>
      <c r="B91" s="483" t="s">
        <v>935</v>
      </c>
      <c r="C91" s="112" t="s">
        <v>282</v>
      </c>
      <c r="D91" s="112" t="s">
        <v>160</v>
      </c>
      <c r="E91" s="112" t="s">
        <v>161</v>
      </c>
      <c r="F91" s="112" t="s">
        <v>161</v>
      </c>
      <c r="G91" s="112">
        <v>2021</v>
      </c>
      <c r="H91" s="132">
        <v>614797.63</v>
      </c>
      <c r="I91" s="137" t="s">
        <v>259</v>
      </c>
      <c r="J91" s="138"/>
      <c r="K91" s="112" t="s">
        <v>936</v>
      </c>
      <c r="L91" s="112" t="s">
        <v>567</v>
      </c>
      <c r="M91" s="112" t="s">
        <v>164</v>
      </c>
      <c r="N91" s="112" t="s">
        <v>568</v>
      </c>
      <c r="O91" s="112"/>
      <c r="P91" s="112"/>
      <c r="Q91" s="112"/>
      <c r="R91" s="112"/>
      <c r="S91" s="112"/>
      <c r="T91" s="112" t="s">
        <v>174</v>
      </c>
      <c r="U91" s="112" t="s">
        <v>221</v>
      </c>
      <c r="V91" s="112" t="s">
        <v>221</v>
      </c>
      <c r="W91" s="112" t="s">
        <v>174</v>
      </c>
      <c r="X91" s="112" t="s">
        <v>221</v>
      </c>
      <c r="Y91" s="112" t="s">
        <v>174</v>
      </c>
      <c r="Z91" s="112" t="s">
        <v>173</v>
      </c>
      <c r="AA91" s="112">
        <v>45.91</v>
      </c>
      <c r="AB91" s="112">
        <v>1</v>
      </c>
      <c r="AC91" s="112" t="s">
        <v>161</v>
      </c>
      <c r="AD91" s="139" t="s">
        <v>161</v>
      </c>
      <c r="AE91" s="131"/>
    </row>
    <row r="92" spans="1:30" s="10" customFormat="1" ht="13.5" thickBot="1">
      <c r="A92" s="114"/>
      <c r="B92" s="115"/>
      <c r="C92" s="116"/>
      <c r="D92" s="116"/>
      <c r="E92" s="116"/>
      <c r="F92" s="116"/>
      <c r="G92" s="117" t="s">
        <v>108</v>
      </c>
      <c r="H92" s="118">
        <f>SUM(H70:H91)</f>
        <v>13790235.130000003</v>
      </c>
      <c r="I92" s="119"/>
      <c r="J92" s="120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21"/>
    </row>
    <row r="93" spans="1:30" s="10" customFormat="1" ht="13.5" thickBot="1">
      <c r="A93" s="176"/>
      <c r="B93" s="177" t="s">
        <v>405</v>
      </c>
      <c r="C93" s="178"/>
      <c r="D93" s="178"/>
      <c r="E93" s="178"/>
      <c r="F93" s="178"/>
      <c r="G93" s="178"/>
      <c r="H93" s="172"/>
      <c r="I93" s="171"/>
      <c r="J93" s="173"/>
      <c r="K93" s="178"/>
      <c r="L93" s="178"/>
      <c r="M93" s="178"/>
      <c r="N93" s="259"/>
      <c r="O93" s="260"/>
      <c r="P93" s="260"/>
      <c r="Q93" s="261"/>
      <c r="R93" s="141"/>
      <c r="S93" s="140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8"/>
    </row>
    <row r="94" spans="1:30" s="10" customFormat="1" ht="22.5">
      <c r="A94" s="104">
        <v>1</v>
      </c>
      <c r="B94" s="81" t="s">
        <v>406</v>
      </c>
      <c r="C94" s="48" t="s">
        <v>279</v>
      </c>
      <c r="D94" s="48" t="s">
        <v>160</v>
      </c>
      <c r="E94" s="48"/>
      <c r="F94" s="48" t="s">
        <v>161</v>
      </c>
      <c r="G94" s="48">
        <v>1935</v>
      </c>
      <c r="H94" s="174">
        <v>877000</v>
      </c>
      <c r="I94" s="105" t="s">
        <v>258</v>
      </c>
      <c r="J94" s="153" t="s">
        <v>413</v>
      </c>
      <c r="K94" s="48" t="s">
        <v>414</v>
      </c>
      <c r="L94" s="48" t="s">
        <v>425</v>
      </c>
      <c r="M94" s="48" t="s">
        <v>364</v>
      </c>
      <c r="N94" s="48" t="s">
        <v>426</v>
      </c>
      <c r="O94" s="48"/>
      <c r="P94" s="48"/>
      <c r="Q94" s="48"/>
      <c r="R94" s="48">
        <v>1</v>
      </c>
      <c r="S94" s="130"/>
      <c r="T94" s="130"/>
      <c r="U94" s="130" t="s">
        <v>397</v>
      </c>
      <c r="V94" s="130" t="s">
        <v>168</v>
      </c>
      <c r="W94" s="130" t="s">
        <v>441</v>
      </c>
      <c r="X94" s="130" t="s">
        <v>168</v>
      </c>
      <c r="Y94" s="130" t="s">
        <v>174</v>
      </c>
      <c r="Z94" s="130" t="s">
        <v>168</v>
      </c>
      <c r="AA94" s="130" t="s">
        <v>485</v>
      </c>
      <c r="AB94" s="130">
        <v>1</v>
      </c>
      <c r="AC94" s="130" t="s">
        <v>402</v>
      </c>
      <c r="AD94" s="136" t="s">
        <v>161</v>
      </c>
    </row>
    <row r="95" spans="1:30" s="10" customFormat="1" ht="22.5">
      <c r="A95" s="106">
        <v>2</v>
      </c>
      <c r="B95" s="75" t="s">
        <v>407</v>
      </c>
      <c r="C95" s="74" t="s">
        <v>279</v>
      </c>
      <c r="D95" s="74" t="s">
        <v>160</v>
      </c>
      <c r="E95" s="74"/>
      <c r="F95" s="74" t="s">
        <v>161</v>
      </c>
      <c r="G95" s="74">
        <v>1935</v>
      </c>
      <c r="H95" s="58">
        <v>292000</v>
      </c>
      <c r="I95" s="109" t="s">
        <v>258</v>
      </c>
      <c r="J95" s="110" t="s">
        <v>415</v>
      </c>
      <c r="K95" s="74" t="s">
        <v>416</v>
      </c>
      <c r="L95" s="74" t="s">
        <v>427</v>
      </c>
      <c r="M95" s="74" t="s">
        <v>428</v>
      </c>
      <c r="N95" s="74" t="s">
        <v>429</v>
      </c>
      <c r="O95" s="74"/>
      <c r="P95" s="74"/>
      <c r="Q95" s="74"/>
      <c r="R95" s="74">
        <v>2</v>
      </c>
      <c r="S95" s="74"/>
      <c r="T95" s="74"/>
      <c r="U95" s="74" t="s">
        <v>397</v>
      </c>
      <c r="V95" s="74" t="s">
        <v>168</v>
      </c>
      <c r="W95" s="74" t="s">
        <v>174</v>
      </c>
      <c r="X95" s="74" t="s">
        <v>168</v>
      </c>
      <c r="Y95" s="74" t="s">
        <v>174</v>
      </c>
      <c r="Z95" s="74" t="s">
        <v>168</v>
      </c>
      <c r="AA95" s="74" t="s">
        <v>486</v>
      </c>
      <c r="AB95" s="74">
        <v>1</v>
      </c>
      <c r="AC95" s="74" t="s">
        <v>402</v>
      </c>
      <c r="AD95" s="108" t="s">
        <v>161</v>
      </c>
    </row>
    <row r="96" spans="1:30" s="10" customFormat="1" ht="22.5">
      <c r="A96" s="106">
        <v>3</v>
      </c>
      <c r="B96" s="75" t="s">
        <v>408</v>
      </c>
      <c r="C96" s="74" t="s">
        <v>279</v>
      </c>
      <c r="D96" s="74" t="s">
        <v>160</v>
      </c>
      <c r="E96" s="74"/>
      <c r="F96" s="74" t="s">
        <v>161</v>
      </c>
      <c r="G96" s="74">
        <v>1965</v>
      </c>
      <c r="H96" s="58">
        <v>210000</v>
      </c>
      <c r="I96" s="109" t="s">
        <v>258</v>
      </c>
      <c r="J96" s="110" t="s">
        <v>417</v>
      </c>
      <c r="K96" s="74" t="s">
        <v>418</v>
      </c>
      <c r="L96" s="74" t="s">
        <v>430</v>
      </c>
      <c r="M96" s="74" t="s">
        <v>431</v>
      </c>
      <c r="N96" s="74" t="s">
        <v>432</v>
      </c>
      <c r="O96" s="74"/>
      <c r="P96" s="74"/>
      <c r="Q96" s="74"/>
      <c r="R96" s="74">
        <v>3</v>
      </c>
      <c r="S96" s="74"/>
      <c r="T96" s="74"/>
      <c r="U96" s="74" t="s">
        <v>397</v>
      </c>
      <c r="V96" s="74" t="s">
        <v>169</v>
      </c>
      <c r="W96" s="74" t="s">
        <v>174</v>
      </c>
      <c r="X96" s="74" t="s">
        <v>168</v>
      </c>
      <c r="Y96" s="74" t="s">
        <v>174</v>
      </c>
      <c r="Z96" s="74" t="s">
        <v>168</v>
      </c>
      <c r="AA96" s="74" t="s">
        <v>487</v>
      </c>
      <c r="AB96" s="74" t="s">
        <v>1</v>
      </c>
      <c r="AC96" s="74" t="s">
        <v>402</v>
      </c>
      <c r="AD96" s="108" t="s">
        <v>161</v>
      </c>
    </row>
    <row r="97" spans="1:30" s="10" customFormat="1" ht="22.5">
      <c r="A97" s="106">
        <v>4</v>
      </c>
      <c r="B97" s="75" t="s">
        <v>409</v>
      </c>
      <c r="C97" s="74" t="s">
        <v>279</v>
      </c>
      <c r="D97" s="74" t="s">
        <v>160</v>
      </c>
      <c r="E97" s="74"/>
      <c r="F97" s="74" t="s">
        <v>161</v>
      </c>
      <c r="G97" s="74" t="s">
        <v>419</v>
      </c>
      <c r="H97" s="58">
        <v>322000</v>
      </c>
      <c r="I97" s="109" t="s">
        <v>258</v>
      </c>
      <c r="J97" s="110" t="s">
        <v>420</v>
      </c>
      <c r="K97" s="74" t="s">
        <v>421</v>
      </c>
      <c r="L97" s="74" t="s">
        <v>433</v>
      </c>
      <c r="M97" s="74" t="s">
        <v>434</v>
      </c>
      <c r="N97" s="74" t="s">
        <v>435</v>
      </c>
      <c r="O97" s="74"/>
      <c r="P97" s="74"/>
      <c r="Q97" s="74"/>
      <c r="R97" s="74">
        <v>4</v>
      </c>
      <c r="S97" s="74"/>
      <c r="T97" s="74"/>
      <c r="U97" s="74" t="s">
        <v>398</v>
      </c>
      <c r="V97" s="74" t="s">
        <v>168</v>
      </c>
      <c r="W97" s="74" t="s">
        <v>174</v>
      </c>
      <c r="X97" s="74" t="s">
        <v>168</v>
      </c>
      <c r="Y97" s="74" t="s">
        <v>174</v>
      </c>
      <c r="Z97" s="74" t="s">
        <v>169</v>
      </c>
      <c r="AA97" s="74" t="s">
        <v>488</v>
      </c>
      <c r="AB97" s="74" t="s">
        <v>403</v>
      </c>
      <c r="AC97" s="74" t="s">
        <v>402</v>
      </c>
      <c r="AD97" s="108" t="s">
        <v>161</v>
      </c>
    </row>
    <row r="98" spans="1:30" s="10" customFormat="1" ht="22.5">
      <c r="A98" s="106">
        <v>5</v>
      </c>
      <c r="B98" s="75" t="s">
        <v>410</v>
      </c>
      <c r="C98" s="74" t="s">
        <v>279</v>
      </c>
      <c r="D98" s="74" t="s">
        <v>160</v>
      </c>
      <c r="E98" s="74"/>
      <c r="F98" s="74" t="s">
        <v>161</v>
      </c>
      <c r="G98" s="74">
        <v>1965</v>
      </c>
      <c r="H98" s="58">
        <v>330000</v>
      </c>
      <c r="I98" s="109" t="s">
        <v>258</v>
      </c>
      <c r="J98" s="110" t="s">
        <v>283</v>
      </c>
      <c r="K98" s="74" t="s">
        <v>422</v>
      </c>
      <c r="L98" s="74" t="s">
        <v>436</v>
      </c>
      <c r="M98" s="74" t="s">
        <v>437</v>
      </c>
      <c r="N98" s="74" t="s">
        <v>438</v>
      </c>
      <c r="O98" s="74"/>
      <c r="P98" s="74"/>
      <c r="Q98" s="74"/>
      <c r="R98" s="74">
        <v>5</v>
      </c>
      <c r="S98" s="74"/>
      <c r="T98" s="74"/>
      <c r="U98" s="74" t="s">
        <v>398</v>
      </c>
      <c r="V98" s="74" t="s">
        <v>169</v>
      </c>
      <c r="W98" s="74" t="s">
        <v>442</v>
      </c>
      <c r="X98" s="74" t="s">
        <v>169</v>
      </c>
      <c r="Y98" s="74" t="s">
        <v>174</v>
      </c>
      <c r="Z98" s="74" t="s">
        <v>169</v>
      </c>
      <c r="AA98" s="74" t="s">
        <v>489</v>
      </c>
      <c r="AB98" s="74">
        <v>1</v>
      </c>
      <c r="AC98" s="74" t="s">
        <v>402</v>
      </c>
      <c r="AD98" s="108" t="s">
        <v>161</v>
      </c>
    </row>
    <row r="99" spans="1:30" s="10" customFormat="1" ht="24" customHeight="1">
      <c r="A99" s="106">
        <v>6</v>
      </c>
      <c r="B99" s="75" t="s">
        <v>411</v>
      </c>
      <c r="C99" s="74" t="s">
        <v>279</v>
      </c>
      <c r="D99" s="74" t="s">
        <v>160</v>
      </c>
      <c r="E99" s="74"/>
      <c r="F99" s="74" t="s">
        <v>161</v>
      </c>
      <c r="G99" s="74">
        <v>1935</v>
      </c>
      <c r="H99" s="58">
        <v>193000</v>
      </c>
      <c r="I99" s="109" t="s">
        <v>258</v>
      </c>
      <c r="J99" s="110" t="s">
        <v>283</v>
      </c>
      <c r="K99" s="74" t="s">
        <v>423</v>
      </c>
      <c r="L99" s="74" t="s">
        <v>439</v>
      </c>
      <c r="M99" s="74" t="s">
        <v>364</v>
      </c>
      <c r="N99" s="74" t="s">
        <v>440</v>
      </c>
      <c r="O99" s="74"/>
      <c r="P99" s="74"/>
      <c r="Q99" s="74"/>
      <c r="R99" s="74">
        <v>6</v>
      </c>
      <c r="S99" s="74"/>
      <c r="T99" s="74"/>
      <c r="U99" s="74" t="s">
        <v>313</v>
      </c>
      <c r="V99" s="74" t="s">
        <v>168</v>
      </c>
      <c r="W99" s="74" t="s">
        <v>174</v>
      </c>
      <c r="X99" s="74" t="s">
        <v>443</v>
      </c>
      <c r="Y99" s="74" t="s">
        <v>174</v>
      </c>
      <c r="Z99" s="74" t="s">
        <v>168</v>
      </c>
      <c r="AA99" s="74" t="s">
        <v>490</v>
      </c>
      <c r="AB99" s="74">
        <v>1</v>
      </c>
      <c r="AC99" s="74" t="s">
        <v>402</v>
      </c>
      <c r="AD99" s="108" t="s">
        <v>161</v>
      </c>
    </row>
    <row r="100" spans="1:30" s="10" customFormat="1" ht="22.5">
      <c r="A100" s="106">
        <v>7</v>
      </c>
      <c r="B100" s="75" t="s">
        <v>412</v>
      </c>
      <c r="C100" s="74" t="s">
        <v>282</v>
      </c>
      <c r="D100" s="74" t="s">
        <v>160</v>
      </c>
      <c r="E100" s="74"/>
      <c r="F100" s="74" t="s">
        <v>161</v>
      </c>
      <c r="G100" s="74">
        <v>1935</v>
      </c>
      <c r="H100" s="58">
        <v>184000</v>
      </c>
      <c r="I100" s="109" t="s">
        <v>258</v>
      </c>
      <c r="J100" s="110" t="s">
        <v>420</v>
      </c>
      <c r="K100" s="74" t="s">
        <v>424</v>
      </c>
      <c r="L100" s="74" t="s">
        <v>439</v>
      </c>
      <c r="M100" s="74" t="s">
        <v>364</v>
      </c>
      <c r="N100" s="74" t="s">
        <v>429</v>
      </c>
      <c r="O100" s="48"/>
      <c r="P100" s="48"/>
      <c r="Q100" s="48"/>
      <c r="R100" s="48">
        <v>7</v>
      </c>
      <c r="S100" s="74"/>
      <c r="T100" s="74"/>
      <c r="U100" s="74" t="s">
        <v>0</v>
      </c>
      <c r="V100" s="74" t="s">
        <v>169</v>
      </c>
      <c r="W100" s="74" t="s">
        <v>174</v>
      </c>
      <c r="X100" s="74" t="s">
        <v>168</v>
      </c>
      <c r="Y100" s="74" t="s">
        <v>174</v>
      </c>
      <c r="Z100" s="74" t="s">
        <v>168</v>
      </c>
      <c r="AA100" s="74" t="s">
        <v>491</v>
      </c>
      <c r="AB100" s="74">
        <v>1</v>
      </c>
      <c r="AC100" s="74" t="s">
        <v>402</v>
      </c>
      <c r="AD100" s="108" t="s">
        <v>161</v>
      </c>
    </row>
    <row r="101" spans="1:30" s="10" customFormat="1" ht="33.75">
      <c r="A101" s="106">
        <v>8</v>
      </c>
      <c r="B101" s="483" t="s">
        <v>571</v>
      </c>
      <c r="C101" s="112" t="s">
        <v>279</v>
      </c>
      <c r="D101" s="112" t="s">
        <v>160</v>
      </c>
      <c r="E101" s="112"/>
      <c r="F101" s="112" t="s">
        <v>161</v>
      </c>
      <c r="G101" s="112">
        <v>2018</v>
      </c>
      <c r="H101" s="132">
        <v>256354.63</v>
      </c>
      <c r="I101" s="137" t="s">
        <v>259</v>
      </c>
      <c r="J101" s="138"/>
      <c r="K101" s="112" t="s">
        <v>572</v>
      </c>
      <c r="L101" s="112" t="s">
        <v>573</v>
      </c>
      <c r="M101" s="112" t="s">
        <v>574</v>
      </c>
      <c r="N101" s="112" t="s">
        <v>429</v>
      </c>
      <c r="O101" s="112"/>
      <c r="P101" s="112"/>
      <c r="Q101" s="112"/>
      <c r="R101" s="74">
        <v>8</v>
      </c>
      <c r="S101" s="112"/>
      <c r="T101" s="112"/>
      <c r="U101" s="112" t="s">
        <v>221</v>
      </c>
      <c r="V101" s="112" t="s">
        <v>221</v>
      </c>
      <c r="W101" s="112" t="s">
        <v>221</v>
      </c>
      <c r="X101" s="112" t="s">
        <v>221</v>
      </c>
      <c r="Y101" s="112" t="s">
        <v>174</v>
      </c>
      <c r="Z101" s="112" t="s">
        <v>575</v>
      </c>
      <c r="AA101" s="112">
        <v>58.2</v>
      </c>
      <c r="AB101" s="112">
        <v>1</v>
      </c>
      <c r="AC101" s="112" t="s">
        <v>402</v>
      </c>
      <c r="AD101" s="139" t="s">
        <v>161</v>
      </c>
    </row>
    <row r="102" spans="1:30" s="10" customFormat="1" ht="13.5" thickBot="1">
      <c r="A102" s="114"/>
      <c r="B102" s="115"/>
      <c r="C102" s="116"/>
      <c r="D102" s="116"/>
      <c r="E102" s="116"/>
      <c r="F102" s="116"/>
      <c r="G102" s="117" t="s">
        <v>108</v>
      </c>
      <c r="H102" s="118">
        <f>SUM(H94:H101)</f>
        <v>2664354.63</v>
      </c>
      <c r="I102" s="119"/>
      <c r="J102" s="120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21"/>
    </row>
    <row r="103" spans="1:30" s="10" customFormat="1" ht="13.5" thickBot="1">
      <c r="A103" s="122"/>
      <c r="B103" s="123" t="s">
        <v>2</v>
      </c>
      <c r="C103" s="124"/>
      <c r="D103" s="124"/>
      <c r="E103" s="124"/>
      <c r="F103" s="124"/>
      <c r="G103" s="124"/>
      <c r="H103" s="125"/>
      <c r="I103" s="126"/>
      <c r="J103" s="127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8"/>
    </row>
    <row r="104" spans="1:30" s="10" customFormat="1" ht="13.5" thickBot="1">
      <c r="A104" s="129">
        <v>1</v>
      </c>
      <c r="B104" s="462" t="s">
        <v>91</v>
      </c>
      <c r="C104" s="130"/>
      <c r="D104" s="130" t="s">
        <v>160</v>
      </c>
      <c r="E104" s="130"/>
      <c r="F104" s="130" t="s">
        <v>160</v>
      </c>
      <c r="G104" s="130" t="s">
        <v>274</v>
      </c>
      <c r="H104" s="166">
        <v>2319000</v>
      </c>
      <c r="I104" s="134" t="s">
        <v>258</v>
      </c>
      <c r="J104" s="135"/>
      <c r="K104" s="130" t="s">
        <v>86</v>
      </c>
      <c r="L104" s="130" t="s">
        <v>444</v>
      </c>
      <c r="M104" s="130" t="s">
        <v>364</v>
      </c>
      <c r="N104" s="130"/>
      <c r="O104" s="130"/>
      <c r="P104" s="130"/>
      <c r="Q104" s="130"/>
      <c r="R104" s="130">
        <v>1</v>
      </c>
      <c r="S104" s="130"/>
      <c r="T104" s="130"/>
      <c r="U104" s="130"/>
      <c r="V104" s="130"/>
      <c r="W104" s="130"/>
      <c r="X104" s="130"/>
      <c r="Y104" s="130"/>
      <c r="Z104" s="130"/>
      <c r="AA104" s="130">
        <v>680.75</v>
      </c>
      <c r="AB104" s="130"/>
      <c r="AC104" s="130"/>
      <c r="AD104" s="136"/>
    </row>
    <row r="105" spans="1:30" s="10" customFormat="1" ht="13.5" thickBot="1">
      <c r="A105" s="106">
        <v>2</v>
      </c>
      <c r="B105" s="75" t="s">
        <v>89</v>
      </c>
      <c r="C105" s="74"/>
      <c r="D105" s="74"/>
      <c r="E105" s="74"/>
      <c r="F105" s="74" t="s">
        <v>160</v>
      </c>
      <c r="G105" s="74" t="s">
        <v>88</v>
      </c>
      <c r="H105" s="565">
        <v>1911000</v>
      </c>
      <c r="I105" s="583" t="s">
        <v>258</v>
      </c>
      <c r="J105" s="110"/>
      <c r="K105" s="74" t="s">
        <v>86</v>
      </c>
      <c r="L105" s="130" t="s">
        <v>444</v>
      </c>
      <c r="M105" s="130" t="s">
        <v>364</v>
      </c>
      <c r="N105" s="74"/>
      <c r="O105" s="74"/>
      <c r="P105" s="74"/>
      <c r="Q105" s="74"/>
      <c r="R105" s="74">
        <v>2</v>
      </c>
      <c r="S105" s="74"/>
      <c r="T105" s="74"/>
      <c r="U105" s="74"/>
      <c r="V105" s="74"/>
      <c r="W105" s="74"/>
      <c r="X105" s="74"/>
      <c r="Y105" s="74"/>
      <c r="Z105" s="74"/>
      <c r="AA105" s="598">
        <v>809.42</v>
      </c>
      <c r="AB105" s="74"/>
      <c r="AC105" s="74"/>
      <c r="AD105" s="108"/>
    </row>
    <row r="106" spans="1:30" s="10" customFormat="1" ht="23.25" thickBot="1">
      <c r="A106" s="106">
        <v>3</v>
      </c>
      <c r="B106" s="75" t="s">
        <v>90</v>
      </c>
      <c r="C106" s="74"/>
      <c r="D106" s="74"/>
      <c r="E106" s="74"/>
      <c r="F106" s="74" t="s">
        <v>160</v>
      </c>
      <c r="G106" s="74" t="s">
        <v>88</v>
      </c>
      <c r="H106" s="566"/>
      <c r="I106" s="584"/>
      <c r="J106" s="110"/>
      <c r="K106" s="74" t="s">
        <v>86</v>
      </c>
      <c r="L106" s="130" t="s">
        <v>444</v>
      </c>
      <c r="M106" s="74" t="s">
        <v>773</v>
      </c>
      <c r="N106" s="74"/>
      <c r="O106" s="48"/>
      <c r="P106" s="48"/>
      <c r="Q106" s="48"/>
      <c r="R106" s="48">
        <v>3</v>
      </c>
      <c r="S106" s="74"/>
      <c r="T106" s="74"/>
      <c r="U106" s="74"/>
      <c r="V106" s="74"/>
      <c r="W106" s="74"/>
      <c r="X106" s="74"/>
      <c r="Y106" s="74"/>
      <c r="Z106" s="74"/>
      <c r="AA106" s="599"/>
      <c r="AB106" s="74"/>
      <c r="AC106" s="74"/>
      <c r="AD106" s="108"/>
    </row>
    <row r="107" spans="1:30" s="10" customFormat="1" ht="22.5">
      <c r="A107" s="106">
        <v>4</v>
      </c>
      <c r="B107" s="75" t="s">
        <v>85</v>
      </c>
      <c r="C107" s="74"/>
      <c r="D107" s="74"/>
      <c r="E107" s="74"/>
      <c r="F107" s="74" t="s">
        <v>160</v>
      </c>
      <c r="G107" s="74" t="s">
        <v>88</v>
      </c>
      <c r="H107" s="567"/>
      <c r="I107" s="585"/>
      <c r="J107" s="110"/>
      <c r="K107" s="74" t="s">
        <v>87</v>
      </c>
      <c r="L107" s="130" t="s">
        <v>444</v>
      </c>
      <c r="M107" s="74" t="s">
        <v>773</v>
      </c>
      <c r="N107" s="74"/>
      <c r="O107" s="74"/>
      <c r="P107" s="74"/>
      <c r="Q107" s="74"/>
      <c r="R107" s="74">
        <v>4</v>
      </c>
      <c r="S107" s="74"/>
      <c r="T107" s="74"/>
      <c r="U107" s="74"/>
      <c r="V107" s="74"/>
      <c r="W107" s="74"/>
      <c r="X107" s="74"/>
      <c r="Y107" s="74"/>
      <c r="Z107" s="74"/>
      <c r="AA107" s="600"/>
      <c r="AB107" s="74"/>
      <c r="AC107" s="74"/>
      <c r="AD107" s="108"/>
    </row>
    <row r="108" spans="1:30" s="10" customFormat="1" ht="13.5" thickBot="1">
      <c r="A108" s="114"/>
      <c r="B108" s="115"/>
      <c r="C108" s="116"/>
      <c r="D108" s="116"/>
      <c r="E108" s="116"/>
      <c r="F108" s="116"/>
      <c r="G108" s="117" t="s">
        <v>108</v>
      </c>
      <c r="H108" s="118">
        <f>SUM(H104:H107)</f>
        <v>4230000</v>
      </c>
      <c r="I108" s="119"/>
      <c r="J108" s="120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21"/>
    </row>
    <row r="109" spans="1:30" s="10" customFormat="1" ht="13.5" thickBot="1">
      <c r="A109" s="176"/>
      <c r="B109" s="177" t="s">
        <v>3</v>
      </c>
      <c r="C109" s="178"/>
      <c r="D109" s="178"/>
      <c r="E109" s="178"/>
      <c r="F109" s="178"/>
      <c r="G109" s="178"/>
      <c r="H109" s="172"/>
      <c r="I109" s="171"/>
      <c r="J109" s="173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9"/>
    </row>
    <row r="110" spans="1:30" s="10" customFormat="1" ht="12.75">
      <c r="A110" s="48">
        <v>1</v>
      </c>
      <c r="B110" s="481" t="s">
        <v>4</v>
      </c>
      <c r="C110" s="48" t="s">
        <v>5</v>
      </c>
      <c r="D110" s="48" t="s">
        <v>160</v>
      </c>
      <c r="E110" s="48"/>
      <c r="F110" s="48" t="s">
        <v>161</v>
      </c>
      <c r="G110" s="48" t="s">
        <v>274</v>
      </c>
      <c r="H110" s="394">
        <v>356000</v>
      </c>
      <c r="I110" s="105" t="s">
        <v>258</v>
      </c>
      <c r="J110" s="153"/>
      <c r="K110" s="48" t="s">
        <v>4</v>
      </c>
      <c r="L110" s="48" t="s">
        <v>193</v>
      </c>
      <c r="M110" s="48" t="s">
        <v>42</v>
      </c>
      <c r="N110" s="48" t="s">
        <v>43</v>
      </c>
      <c r="O110" s="48"/>
      <c r="P110" s="48"/>
      <c r="Q110" s="48"/>
      <c r="R110" s="48">
        <v>1</v>
      </c>
      <c r="S110" s="48"/>
      <c r="T110" s="48"/>
      <c r="U110" s="48" t="s">
        <v>168</v>
      </c>
      <c r="V110" s="48" t="s">
        <v>168</v>
      </c>
      <c r="W110" s="48" t="s">
        <v>168</v>
      </c>
      <c r="X110" s="48" t="s">
        <v>168</v>
      </c>
      <c r="Y110" s="48" t="s">
        <v>174</v>
      </c>
      <c r="Z110" s="48" t="s">
        <v>169</v>
      </c>
      <c r="AA110" s="48">
        <v>100.8</v>
      </c>
      <c r="AB110" s="48">
        <v>1</v>
      </c>
      <c r="AC110" s="48" t="s">
        <v>161</v>
      </c>
      <c r="AD110" s="225" t="s">
        <v>161</v>
      </c>
    </row>
    <row r="111" spans="1:30" s="10" customFormat="1" ht="12.75">
      <c r="A111" s="74">
        <v>2</v>
      </c>
      <c r="B111" s="482" t="s">
        <v>7</v>
      </c>
      <c r="C111" s="74" t="s">
        <v>8</v>
      </c>
      <c r="D111" s="74" t="s">
        <v>160</v>
      </c>
      <c r="E111" s="74"/>
      <c r="F111" s="74" t="s">
        <v>160</v>
      </c>
      <c r="G111" s="74" t="s">
        <v>274</v>
      </c>
      <c r="H111" s="393">
        <v>718000</v>
      </c>
      <c r="I111" s="109" t="s">
        <v>258</v>
      </c>
      <c r="J111" s="110"/>
      <c r="K111" s="74" t="s">
        <v>7</v>
      </c>
      <c r="L111" s="74" t="s">
        <v>46</v>
      </c>
      <c r="M111" s="74" t="s">
        <v>47</v>
      </c>
      <c r="N111" s="74" t="s">
        <v>48</v>
      </c>
      <c r="O111" s="74"/>
      <c r="P111" s="74"/>
      <c r="Q111" s="74"/>
      <c r="R111" s="74">
        <v>2</v>
      </c>
      <c r="S111" s="74"/>
      <c r="T111" s="74"/>
      <c r="U111" s="74" t="s">
        <v>168</v>
      </c>
      <c r="V111" s="74" t="s">
        <v>168</v>
      </c>
      <c r="W111" s="74" t="s">
        <v>169</v>
      </c>
      <c r="X111" s="74" t="s">
        <v>168</v>
      </c>
      <c r="Y111" s="74" t="s">
        <v>174</v>
      </c>
      <c r="Z111" s="74" t="s">
        <v>168</v>
      </c>
      <c r="AA111" s="74">
        <v>203.4</v>
      </c>
      <c r="AB111" s="74">
        <v>2</v>
      </c>
      <c r="AC111" s="74" t="s">
        <v>161</v>
      </c>
      <c r="AD111" s="108" t="s">
        <v>161</v>
      </c>
    </row>
    <row r="112" spans="1:30" s="10" customFormat="1" ht="12.75">
      <c r="A112" s="74">
        <v>3</v>
      </c>
      <c r="B112" s="482" t="s">
        <v>9</v>
      </c>
      <c r="C112" s="74" t="s">
        <v>8</v>
      </c>
      <c r="D112" s="74" t="s">
        <v>160</v>
      </c>
      <c r="E112" s="74"/>
      <c r="F112" s="74" t="s">
        <v>161</v>
      </c>
      <c r="G112" s="74" t="s">
        <v>274</v>
      </c>
      <c r="H112" s="393">
        <v>1388000</v>
      </c>
      <c r="I112" s="109" t="s">
        <v>258</v>
      </c>
      <c r="J112" s="110"/>
      <c r="K112" s="74" t="s">
        <v>9</v>
      </c>
      <c r="L112" s="74" t="s">
        <v>49</v>
      </c>
      <c r="M112" s="74" t="s">
        <v>47</v>
      </c>
      <c r="N112" s="74" t="s">
        <v>48</v>
      </c>
      <c r="O112" s="74"/>
      <c r="P112" s="74"/>
      <c r="Q112" s="74"/>
      <c r="R112" s="74">
        <v>3</v>
      </c>
      <c r="S112" s="74"/>
      <c r="T112" s="74"/>
      <c r="U112" s="74" t="s">
        <v>168</v>
      </c>
      <c r="V112" s="74" t="s">
        <v>168</v>
      </c>
      <c r="W112" s="74" t="s">
        <v>168</v>
      </c>
      <c r="X112" s="74" t="s">
        <v>168</v>
      </c>
      <c r="Y112" s="74" t="s">
        <v>174</v>
      </c>
      <c r="Z112" s="74" t="s">
        <v>168</v>
      </c>
      <c r="AA112" s="74">
        <v>393.1</v>
      </c>
      <c r="AB112" s="74">
        <v>2</v>
      </c>
      <c r="AC112" s="74" t="s">
        <v>161</v>
      </c>
      <c r="AD112" s="108" t="s">
        <v>161</v>
      </c>
    </row>
    <row r="113" spans="1:30" s="10" customFormat="1" ht="12.75">
      <c r="A113" s="74">
        <v>4</v>
      </c>
      <c r="B113" s="482" t="s">
        <v>10</v>
      </c>
      <c r="C113" s="74" t="s">
        <v>5</v>
      </c>
      <c r="D113" s="74" t="s">
        <v>160</v>
      </c>
      <c r="E113" s="74"/>
      <c r="F113" s="74" t="s">
        <v>161</v>
      </c>
      <c r="G113" s="74" t="s">
        <v>274</v>
      </c>
      <c r="H113" s="393">
        <v>191000</v>
      </c>
      <c r="I113" s="109" t="s">
        <v>258</v>
      </c>
      <c r="J113" s="110"/>
      <c r="K113" s="74" t="s">
        <v>32</v>
      </c>
      <c r="L113" s="74" t="s">
        <v>50</v>
      </c>
      <c r="M113" s="74" t="s">
        <v>47</v>
      </c>
      <c r="N113" s="74" t="s">
        <v>48</v>
      </c>
      <c r="O113" s="74"/>
      <c r="P113" s="74"/>
      <c r="Q113" s="74"/>
      <c r="R113" s="74">
        <v>4</v>
      </c>
      <c r="S113" s="74"/>
      <c r="T113" s="74"/>
      <c r="U113" s="74" t="s">
        <v>443</v>
      </c>
      <c r="V113" s="74" t="s">
        <v>443</v>
      </c>
      <c r="W113" s="74" t="s">
        <v>164</v>
      </c>
      <c r="X113" s="74" t="s">
        <v>168</v>
      </c>
      <c r="Y113" s="74" t="s">
        <v>174</v>
      </c>
      <c r="Z113" s="74" t="s">
        <v>168</v>
      </c>
      <c r="AA113" s="74">
        <v>54.1</v>
      </c>
      <c r="AB113" s="74">
        <v>1</v>
      </c>
      <c r="AC113" s="74" t="s">
        <v>161</v>
      </c>
      <c r="AD113" s="108" t="s">
        <v>161</v>
      </c>
    </row>
    <row r="114" spans="1:30" s="10" customFormat="1" ht="12.75">
      <c r="A114" s="74">
        <v>5</v>
      </c>
      <c r="B114" s="482" t="s">
        <v>11</v>
      </c>
      <c r="C114" s="74" t="s">
        <v>5</v>
      </c>
      <c r="D114" s="74" t="s">
        <v>160</v>
      </c>
      <c r="E114" s="74"/>
      <c r="F114" s="74" t="s">
        <v>161</v>
      </c>
      <c r="G114" s="74" t="s">
        <v>274</v>
      </c>
      <c r="H114" s="393">
        <v>1943000</v>
      </c>
      <c r="I114" s="109" t="s">
        <v>258</v>
      </c>
      <c r="J114" s="110"/>
      <c r="K114" s="74" t="s">
        <v>33</v>
      </c>
      <c r="L114" s="74" t="s">
        <v>193</v>
      </c>
      <c r="M114" s="74" t="s">
        <v>51</v>
      </c>
      <c r="N114" s="74" t="s">
        <v>45</v>
      </c>
      <c r="O114" s="74"/>
      <c r="P114" s="74"/>
      <c r="Q114" s="74"/>
      <c r="R114" s="74">
        <v>5</v>
      </c>
      <c r="S114" s="74"/>
      <c r="T114" s="74"/>
      <c r="U114" s="74" t="s">
        <v>169</v>
      </c>
      <c r="V114" s="74" t="s">
        <v>169</v>
      </c>
      <c r="W114" s="74" t="s">
        <v>168</v>
      </c>
      <c r="X114" s="74" t="s">
        <v>168</v>
      </c>
      <c r="Y114" s="74" t="s">
        <v>174</v>
      </c>
      <c r="Z114" s="74" t="s">
        <v>169</v>
      </c>
      <c r="AA114" s="74">
        <v>550.3</v>
      </c>
      <c r="AB114" s="74">
        <v>2</v>
      </c>
      <c r="AC114" s="74" t="s">
        <v>160</v>
      </c>
      <c r="AD114" s="108" t="s">
        <v>161</v>
      </c>
    </row>
    <row r="115" spans="1:30" s="10" customFormat="1" ht="12.75">
      <c r="A115" s="74">
        <v>6</v>
      </c>
      <c r="B115" s="482" t="s">
        <v>751</v>
      </c>
      <c r="C115" s="74" t="s">
        <v>8</v>
      </c>
      <c r="D115" s="74" t="s">
        <v>160</v>
      </c>
      <c r="E115" s="74"/>
      <c r="F115" s="74" t="s">
        <v>160</v>
      </c>
      <c r="G115" s="74" t="s">
        <v>274</v>
      </c>
      <c r="H115" s="393">
        <v>2254000</v>
      </c>
      <c r="I115" s="109" t="s">
        <v>258</v>
      </c>
      <c r="J115" s="170"/>
      <c r="K115" s="109" t="s">
        <v>752</v>
      </c>
      <c r="L115" s="110" t="s">
        <v>50</v>
      </c>
      <c r="M115" s="74" t="s">
        <v>47</v>
      </c>
      <c r="N115" s="74" t="s">
        <v>753</v>
      </c>
      <c r="O115" s="74"/>
      <c r="P115" s="74"/>
      <c r="Q115" s="74"/>
      <c r="R115" s="74">
        <v>6</v>
      </c>
      <c r="S115" s="74"/>
      <c r="T115" s="74"/>
      <c r="U115" s="74" t="s">
        <v>168</v>
      </c>
      <c r="V115" s="74" t="s">
        <v>169</v>
      </c>
      <c r="W115" s="74" t="s">
        <v>169</v>
      </c>
      <c r="X115" s="74" t="s">
        <v>168</v>
      </c>
      <c r="Y115" s="74" t="s">
        <v>169</v>
      </c>
      <c r="Z115" s="74" t="s">
        <v>168</v>
      </c>
      <c r="AA115" s="74">
        <v>638.4</v>
      </c>
      <c r="AB115" s="74">
        <v>3</v>
      </c>
      <c r="AC115" s="74" t="s">
        <v>160</v>
      </c>
      <c r="AD115" s="108" t="s">
        <v>161</v>
      </c>
    </row>
    <row r="116" spans="1:30" s="10" customFormat="1" ht="12.75">
      <c r="A116" s="74">
        <v>7</v>
      </c>
      <c r="B116" s="482" t="s">
        <v>12</v>
      </c>
      <c r="C116" s="74" t="s">
        <v>5</v>
      </c>
      <c r="D116" s="74" t="s">
        <v>160</v>
      </c>
      <c r="E116" s="74"/>
      <c r="F116" s="74" t="s">
        <v>161</v>
      </c>
      <c r="G116" s="74" t="s">
        <v>274</v>
      </c>
      <c r="H116" s="393">
        <v>800000</v>
      </c>
      <c r="I116" s="109" t="s">
        <v>258</v>
      </c>
      <c r="J116" s="110"/>
      <c r="K116" s="74" t="s">
        <v>34</v>
      </c>
      <c r="L116" s="74" t="s">
        <v>50</v>
      </c>
      <c r="M116" s="74" t="s">
        <v>47</v>
      </c>
      <c r="N116" s="74" t="s">
        <v>48</v>
      </c>
      <c r="O116" s="74"/>
      <c r="P116" s="74"/>
      <c r="Q116" s="74"/>
      <c r="R116" s="74">
        <v>7</v>
      </c>
      <c r="S116" s="74"/>
      <c r="T116" s="74"/>
      <c r="U116" s="74" t="s">
        <v>168</v>
      </c>
      <c r="V116" s="74" t="s">
        <v>168</v>
      </c>
      <c r="W116" s="74" t="s">
        <v>168</v>
      </c>
      <c r="X116" s="74" t="s">
        <v>168</v>
      </c>
      <c r="Y116" s="74" t="s">
        <v>168</v>
      </c>
      <c r="Z116" s="74" t="s">
        <v>443</v>
      </c>
      <c r="AA116" s="74">
        <v>226.72</v>
      </c>
      <c r="AB116" s="74">
        <v>2</v>
      </c>
      <c r="AC116" s="74" t="s">
        <v>160</v>
      </c>
      <c r="AD116" s="108" t="s">
        <v>161</v>
      </c>
    </row>
    <row r="117" spans="1:30" s="10" customFormat="1" ht="12.75">
      <c r="A117" s="74">
        <v>8</v>
      </c>
      <c r="B117" s="482" t="s">
        <v>13</v>
      </c>
      <c r="C117" s="74" t="s">
        <v>14</v>
      </c>
      <c r="D117" s="74" t="s">
        <v>160</v>
      </c>
      <c r="E117" s="74"/>
      <c r="F117" s="74" t="s">
        <v>160</v>
      </c>
      <c r="G117" s="74" t="s">
        <v>274</v>
      </c>
      <c r="H117" s="393">
        <v>1507000</v>
      </c>
      <c r="I117" s="109" t="s">
        <v>258</v>
      </c>
      <c r="J117" s="110" t="s">
        <v>35</v>
      </c>
      <c r="K117" s="74" t="s">
        <v>36</v>
      </c>
      <c r="L117" s="74" t="s">
        <v>193</v>
      </c>
      <c r="M117" s="74" t="s">
        <v>47</v>
      </c>
      <c r="N117" s="74" t="s">
        <v>48</v>
      </c>
      <c r="O117" s="74"/>
      <c r="P117" s="74"/>
      <c r="Q117" s="74"/>
      <c r="R117" s="74">
        <v>8</v>
      </c>
      <c r="S117" s="74"/>
      <c r="T117" s="74"/>
      <c r="U117" s="74" t="s">
        <v>169</v>
      </c>
      <c r="V117" s="74" t="s">
        <v>169</v>
      </c>
      <c r="W117" s="74" t="s">
        <v>168</v>
      </c>
      <c r="X117" s="74" t="s">
        <v>168</v>
      </c>
      <c r="Y117" s="74" t="s">
        <v>169</v>
      </c>
      <c r="Z117" s="74" t="s">
        <v>169</v>
      </c>
      <c r="AA117" s="74">
        <v>427</v>
      </c>
      <c r="AB117" s="74">
        <v>2</v>
      </c>
      <c r="AC117" s="74" t="s">
        <v>160</v>
      </c>
      <c r="AD117" s="108" t="s">
        <v>161</v>
      </c>
    </row>
    <row r="118" spans="1:30" s="10" customFormat="1" ht="12.75">
      <c r="A118" s="74">
        <v>9</v>
      </c>
      <c r="B118" s="482" t="s">
        <v>15</v>
      </c>
      <c r="C118" s="74" t="s">
        <v>5</v>
      </c>
      <c r="D118" s="74" t="s">
        <v>160</v>
      </c>
      <c r="E118" s="74"/>
      <c r="F118" s="74" t="s">
        <v>160</v>
      </c>
      <c r="G118" s="74" t="s">
        <v>274</v>
      </c>
      <c r="H118" s="393">
        <v>526000</v>
      </c>
      <c r="I118" s="109" t="s">
        <v>258</v>
      </c>
      <c r="J118" s="110"/>
      <c r="K118" s="74" t="s">
        <v>37</v>
      </c>
      <c r="L118" s="74" t="s">
        <v>49</v>
      </c>
      <c r="M118" s="74" t="s">
        <v>52</v>
      </c>
      <c r="N118" s="74" t="s">
        <v>48</v>
      </c>
      <c r="O118" s="74"/>
      <c r="P118" s="74"/>
      <c r="Q118" s="74"/>
      <c r="R118" s="74">
        <v>9</v>
      </c>
      <c r="S118" s="74"/>
      <c r="T118" s="74"/>
      <c r="U118" s="74" t="s">
        <v>443</v>
      </c>
      <c r="V118" s="74" t="s">
        <v>168</v>
      </c>
      <c r="W118" s="74" t="s">
        <v>168</v>
      </c>
      <c r="X118" s="74" t="s">
        <v>168</v>
      </c>
      <c r="Y118" s="74" t="s">
        <v>168</v>
      </c>
      <c r="Z118" s="74" t="s">
        <v>168</v>
      </c>
      <c r="AA118" s="74">
        <v>149.1</v>
      </c>
      <c r="AB118" s="74">
        <v>2</v>
      </c>
      <c r="AC118" s="74" t="s">
        <v>161</v>
      </c>
      <c r="AD118" s="108" t="s">
        <v>161</v>
      </c>
    </row>
    <row r="119" spans="1:30" s="10" customFormat="1" ht="12.75">
      <c r="A119" s="74">
        <v>10</v>
      </c>
      <c r="B119" s="482" t="s">
        <v>16</v>
      </c>
      <c r="C119" s="74" t="s">
        <v>5</v>
      </c>
      <c r="D119" s="74" t="s">
        <v>160</v>
      </c>
      <c r="E119" s="74"/>
      <c r="F119" s="74" t="s">
        <v>160</v>
      </c>
      <c r="G119" s="74" t="s">
        <v>274</v>
      </c>
      <c r="H119" s="393">
        <v>445000</v>
      </c>
      <c r="I119" s="109" t="s">
        <v>258</v>
      </c>
      <c r="J119" s="110"/>
      <c r="K119" s="74" t="s">
        <v>38</v>
      </c>
      <c r="L119" s="74" t="s">
        <v>49</v>
      </c>
      <c r="M119" s="74" t="s">
        <v>53</v>
      </c>
      <c r="N119" s="74" t="s">
        <v>48</v>
      </c>
      <c r="O119" s="74"/>
      <c r="P119" s="74"/>
      <c r="Q119" s="74"/>
      <c r="R119" s="74">
        <v>10</v>
      </c>
      <c r="S119" s="74"/>
      <c r="T119" s="74"/>
      <c r="U119" s="74" t="s">
        <v>168</v>
      </c>
      <c r="V119" s="74" t="s">
        <v>168</v>
      </c>
      <c r="W119" s="74" t="s">
        <v>391</v>
      </c>
      <c r="X119" s="74" t="s">
        <v>168</v>
      </c>
      <c r="Y119" s="74" t="s">
        <v>174</v>
      </c>
      <c r="Z119" s="74" t="s">
        <v>168</v>
      </c>
      <c r="AA119" s="74">
        <v>126</v>
      </c>
      <c r="AB119" s="74">
        <v>2</v>
      </c>
      <c r="AC119" s="74" t="s">
        <v>161</v>
      </c>
      <c r="AD119" s="108" t="s">
        <v>161</v>
      </c>
    </row>
    <row r="120" spans="1:30" s="10" customFormat="1" ht="12.75">
      <c r="A120" s="74">
        <v>11</v>
      </c>
      <c r="B120" s="482" t="s">
        <v>17</v>
      </c>
      <c r="C120" s="74" t="s">
        <v>8</v>
      </c>
      <c r="D120" s="74" t="s">
        <v>160</v>
      </c>
      <c r="E120" s="74"/>
      <c r="F120" s="74" t="s">
        <v>161</v>
      </c>
      <c r="G120" s="74" t="s">
        <v>274</v>
      </c>
      <c r="H120" s="393">
        <v>1464000</v>
      </c>
      <c r="I120" s="109" t="s">
        <v>258</v>
      </c>
      <c r="J120" s="110"/>
      <c r="K120" s="74" t="s">
        <v>17</v>
      </c>
      <c r="L120" s="74" t="s">
        <v>50</v>
      </c>
      <c r="M120" s="74" t="s">
        <v>54</v>
      </c>
      <c r="N120" s="74" t="s">
        <v>48</v>
      </c>
      <c r="O120" s="74"/>
      <c r="P120" s="74"/>
      <c r="Q120" s="74"/>
      <c r="R120" s="74">
        <v>11</v>
      </c>
      <c r="S120" s="74"/>
      <c r="T120" s="74"/>
      <c r="U120" s="74" t="s">
        <v>168</v>
      </c>
      <c r="V120" s="74" t="s">
        <v>168</v>
      </c>
      <c r="W120" s="74" t="s">
        <v>168</v>
      </c>
      <c r="X120" s="74" t="s">
        <v>168</v>
      </c>
      <c r="Y120" s="74" t="s">
        <v>174</v>
      </c>
      <c r="Z120" s="74" t="s">
        <v>169</v>
      </c>
      <c r="AA120" s="74">
        <v>414.8</v>
      </c>
      <c r="AB120" s="74">
        <v>2</v>
      </c>
      <c r="AC120" s="74" t="s">
        <v>161</v>
      </c>
      <c r="AD120" s="108" t="s">
        <v>161</v>
      </c>
    </row>
    <row r="121" spans="1:30" s="10" customFormat="1" ht="33.75">
      <c r="A121" s="74">
        <v>12</v>
      </c>
      <c r="B121" s="482" t="s">
        <v>18</v>
      </c>
      <c r="C121" s="74" t="s">
        <v>5</v>
      </c>
      <c r="D121" s="74" t="s">
        <v>160</v>
      </c>
      <c r="E121" s="74"/>
      <c r="F121" s="74" t="s">
        <v>161</v>
      </c>
      <c r="G121" s="74" t="s">
        <v>651</v>
      </c>
      <c r="H121" s="393">
        <v>1182000</v>
      </c>
      <c r="I121" s="109" t="s">
        <v>258</v>
      </c>
      <c r="J121" s="110"/>
      <c r="K121" s="74" t="s">
        <v>18</v>
      </c>
      <c r="L121" s="74" t="s">
        <v>50</v>
      </c>
      <c r="M121" s="74" t="s">
        <v>47</v>
      </c>
      <c r="N121" s="74" t="s">
        <v>653</v>
      </c>
      <c r="O121" s="74"/>
      <c r="P121" s="74"/>
      <c r="Q121" s="74"/>
      <c r="R121" s="74">
        <v>12</v>
      </c>
      <c r="S121" s="74"/>
      <c r="T121" s="74" t="s">
        <v>652</v>
      </c>
      <c r="U121" s="74" t="s">
        <v>221</v>
      </c>
      <c r="V121" s="74" t="s">
        <v>168</v>
      </c>
      <c r="W121" s="74" t="s">
        <v>168</v>
      </c>
      <c r="X121" s="74" t="s">
        <v>168</v>
      </c>
      <c r="Y121" s="74" t="s">
        <v>174</v>
      </c>
      <c r="Z121" s="74" t="s">
        <v>168</v>
      </c>
      <c r="AA121" s="74">
        <v>334.8</v>
      </c>
      <c r="AB121" s="74">
        <v>2</v>
      </c>
      <c r="AC121" s="74" t="s">
        <v>161</v>
      </c>
      <c r="AD121" s="108" t="s">
        <v>161</v>
      </c>
    </row>
    <row r="122" spans="1:30" s="10" customFormat="1" ht="22.5">
      <c r="A122" s="74">
        <v>13</v>
      </c>
      <c r="B122" s="482" t="s">
        <v>20</v>
      </c>
      <c r="C122" s="74" t="s">
        <v>21</v>
      </c>
      <c r="D122" s="74" t="s">
        <v>160</v>
      </c>
      <c r="E122" s="74"/>
      <c r="F122" s="74" t="s">
        <v>160</v>
      </c>
      <c r="G122" s="74" t="s">
        <v>274</v>
      </c>
      <c r="H122" s="393">
        <v>619000</v>
      </c>
      <c r="I122" s="109" t="s">
        <v>258</v>
      </c>
      <c r="J122" s="110"/>
      <c r="K122" s="74" t="s">
        <v>20</v>
      </c>
      <c r="L122" s="74" t="s">
        <v>50</v>
      </c>
      <c r="M122" s="74" t="s">
        <v>54</v>
      </c>
      <c r="N122" s="74" t="s">
        <v>55</v>
      </c>
      <c r="O122" s="74"/>
      <c r="P122" s="74"/>
      <c r="Q122" s="74"/>
      <c r="R122" s="74">
        <v>13</v>
      </c>
      <c r="S122" s="74"/>
      <c r="T122" s="74"/>
      <c r="U122" s="74" t="s">
        <v>169</v>
      </c>
      <c r="V122" s="74" t="s">
        <v>169</v>
      </c>
      <c r="W122" s="74" t="s">
        <v>169</v>
      </c>
      <c r="X122" s="74" t="s">
        <v>169</v>
      </c>
      <c r="Y122" s="74" t="s">
        <v>174</v>
      </c>
      <c r="Z122" s="74" t="s">
        <v>168</v>
      </c>
      <c r="AA122" s="74">
        <v>175.2</v>
      </c>
      <c r="AB122" s="74">
        <v>2</v>
      </c>
      <c r="AC122" s="74" t="s">
        <v>160</v>
      </c>
      <c r="AD122" s="108" t="s">
        <v>161</v>
      </c>
    </row>
    <row r="123" spans="1:30" s="10" customFormat="1" ht="12.75">
      <c r="A123" s="74">
        <v>14</v>
      </c>
      <c r="B123" s="482" t="s">
        <v>22</v>
      </c>
      <c r="C123" s="74" t="s">
        <v>5</v>
      </c>
      <c r="D123" s="74" t="s">
        <v>160</v>
      </c>
      <c r="E123" s="74"/>
      <c r="F123" s="74" t="s">
        <v>161</v>
      </c>
      <c r="G123" s="74" t="s">
        <v>274</v>
      </c>
      <c r="H123" s="393">
        <v>319000</v>
      </c>
      <c r="I123" s="109" t="s">
        <v>258</v>
      </c>
      <c r="J123" s="110"/>
      <c r="K123" s="74" t="s">
        <v>22</v>
      </c>
      <c r="L123" s="74" t="s">
        <v>193</v>
      </c>
      <c r="M123" s="74" t="s">
        <v>47</v>
      </c>
      <c r="N123" s="74" t="s">
        <v>55</v>
      </c>
      <c r="O123" s="74"/>
      <c r="P123" s="74"/>
      <c r="Q123" s="74"/>
      <c r="R123" s="74">
        <v>14</v>
      </c>
      <c r="S123" s="74"/>
      <c r="T123" s="74"/>
      <c r="U123" s="74" t="s">
        <v>169</v>
      </c>
      <c r="V123" s="74" t="s">
        <v>169</v>
      </c>
      <c r="W123" s="74" t="s">
        <v>169</v>
      </c>
      <c r="X123" s="74" t="s">
        <v>169</v>
      </c>
      <c r="Y123" s="74" t="s">
        <v>174</v>
      </c>
      <c r="Z123" s="74" t="s">
        <v>169</v>
      </c>
      <c r="AA123" s="74">
        <v>90.5</v>
      </c>
      <c r="AB123" s="74">
        <v>1</v>
      </c>
      <c r="AC123" s="74" t="s">
        <v>161</v>
      </c>
      <c r="AD123" s="108" t="s">
        <v>161</v>
      </c>
    </row>
    <row r="124" spans="1:30" s="10" customFormat="1" ht="12.75">
      <c r="A124" s="74">
        <v>15</v>
      </c>
      <c r="B124" s="482" t="s">
        <v>24</v>
      </c>
      <c r="C124" s="74" t="s">
        <v>8</v>
      </c>
      <c r="D124" s="74" t="s">
        <v>160</v>
      </c>
      <c r="E124" s="74"/>
      <c r="F124" s="74" t="s">
        <v>160</v>
      </c>
      <c r="G124" s="74" t="s">
        <v>274</v>
      </c>
      <c r="H124" s="393">
        <v>416000</v>
      </c>
      <c r="I124" s="109" t="s">
        <v>258</v>
      </c>
      <c r="J124" s="110"/>
      <c r="K124" s="74" t="s">
        <v>24</v>
      </c>
      <c r="L124" s="74" t="s">
        <v>50</v>
      </c>
      <c r="M124" s="74" t="s">
        <v>57</v>
      </c>
      <c r="N124" s="74" t="s">
        <v>55</v>
      </c>
      <c r="O124" s="74"/>
      <c r="P124" s="74"/>
      <c r="Q124" s="74"/>
      <c r="R124" s="74">
        <v>15</v>
      </c>
      <c r="S124" s="74"/>
      <c r="T124" s="74"/>
      <c r="U124" s="74" t="s">
        <v>168</v>
      </c>
      <c r="V124" s="74" t="s">
        <v>168</v>
      </c>
      <c r="W124" s="74" t="s">
        <v>168</v>
      </c>
      <c r="X124" s="74" t="s">
        <v>169</v>
      </c>
      <c r="Y124" s="74" t="s">
        <v>174</v>
      </c>
      <c r="Z124" s="74" t="s">
        <v>168</v>
      </c>
      <c r="AA124" s="74">
        <v>117.74</v>
      </c>
      <c r="AB124" s="74">
        <v>2</v>
      </c>
      <c r="AC124" s="74" t="s">
        <v>160</v>
      </c>
      <c r="AD124" s="108" t="s">
        <v>161</v>
      </c>
    </row>
    <row r="125" spans="1:30" s="169" customFormat="1" ht="12">
      <c r="A125" s="74">
        <v>16</v>
      </c>
      <c r="B125" s="482" t="s">
        <v>754</v>
      </c>
      <c r="C125" s="74" t="s">
        <v>5</v>
      </c>
      <c r="D125" s="74" t="s">
        <v>160</v>
      </c>
      <c r="E125" s="74"/>
      <c r="F125" s="74" t="s">
        <v>161</v>
      </c>
      <c r="G125" s="74" t="s">
        <v>274</v>
      </c>
      <c r="H125" s="393">
        <v>284000</v>
      </c>
      <c r="I125" s="109" t="s">
        <v>258</v>
      </c>
      <c r="J125" s="75"/>
      <c r="K125" s="74" t="s">
        <v>755</v>
      </c>
      <c r="L125" s="74" t="s">
        <v>50</v>
      </c>
      <c r="M125" s="74" t="s">
        <v>47</v>
      </c>
      <c r="N125" s="74" t="s">
        <v>55</v>
      </c>
      <c r="O125" s="74"/>
      <c r="P125" s="74"/>
      <c r="Q125" s="74"/>
      <c r="R125" s="74">
        <v>16</v>
      </c>
      <c r="S125" s="74"/>
      <c r="T125" s="74"/>
      <c r="U125" s="74" t="s">
        <v>168</v>
      </c>
      <c r="V125" s="74" t="s">
        <v>168</v>
      </c>
      <c r="W125" s="74" t="s">
        <v>168</v>
      </c>
      <c r="X125" s="74" t="s">
        <v>168</v>
      </c>
      <c r="Y125" s="74" t="s">
        <v>174</v>
      </c>
      <c r="Z125" s="74" t="s">
        <v>168</v>
      </c>
      <c r="AA125" s="74">
        <v>80.4</v>
      </c>
      <c r="AB125" s="74">
        <v>1</v>
      </c>
      <c r="AC125" s="74" t="s">
        <v>161</v>
      </c>
      <c r="AD125" s="108" t="s">
        <v>161</v>
      </c>
    </row>
    <row r="126" spans="1:30" s="10" customFormat="1" ht="12.75">
      <c r="A126" s="74">
        <v>17</v>
      </c>
      <c r="B126" s="482" t="s">
        <v>25</v>
      </c>
      <c r="C126" s="74" t="s">
        <v>26</v>
      </c>
      <c r="D126" s="74" t="s">
        <v>160</v>
      </c>
      <c r="E126" s="74"/>
      <c r="F126" s="74" t="s">
        <v>160</v>
      </c>
      <c r="G126" s="74" t="s">
        <v>274</v>
      </c>
      <c r="H126" s="393">
        <v>1168000</v>
      </c>
      <c r="I126" s="109" t="s">
        <v>258</v>
      </c>
      <c r="J126" s="110"/>
      <c r="K126" s="74" t="s">
        <v>25</v>
      </c>
      <c r="L126" s="74" t="s">
        <v>58</v>
      </c>
      <c r="M126" s="74" t="s">
        <v>59</v>
      </c>
      <c r="N126" s="74" t="s">
        <v>55</v>
      </c>
      <c r="O126" s="74"/>
      <c r="P126" s="74"/>
      <c r="Q126" s="74"/>
      <c r="R126" s="74">
        <v>17</v>
      </c>
      <c r="S126" s="74"/>
      <c r="T126" s="74"/>
      <c r="U126" s="74" t="s">
        <v>169</v>
      </c>
      <c r="V126" s="74" t="s">
        <v>169</v>
      </c>
      <c r="W126" s="74" t="s">
        <v>169</v>
      </c>
      <c r="X126" s="74" t="s">
        <v>169</v>
      </c>
      <c r="Y126" s="74" t="s">
        <v>174</v>
      </c>
      <c r="Z126" s="74" t="s">
        <v>169</v>
      </c>
      <c r="AA126" s="74">
        <v>330.8</v>
      </c>
      <c r="AB126" s="74">
        <v>1</v>
      </c>
      <c r="AC126" s="74" t="s">
        <v>161</v>
      </c>
      <c r="AD126" s="108" t="s">
        <v>161</v>
      </c>
    </row>
    <row r="127" spans="1:30" s="10" customFormat="1" ht="12.75">
      <c r="A127" s="146">
        <v>18</v>
      </c>
      <c r="B127" s="482" t="s">
        <v>27</v>
      </c>
      <c r="C127" s="74" t="s">
        <v>5</v>
      </c>
      <c r="D127" s="74" t="s">
        <v>160</v>
      </c>
      <c r="E127" s="74"/>
      <c r="F127" s="74" t="s">
        <v>161</v>
      </c>
      <c r="G127" s="74" t="s">
        <v>274</v>
      </c>
      <c r="H127" s="393">
        <v>269000</v>
      </c>
      <c r="I127" s="109" t="s">
        <v>258</v>
      </c>
      <c r="J127" s="110"/>
      <c r="K127" s="74" t="s">
        <v>27</v>
      </c>
      <c r="L127" s="74" t="s">
        <v>49</v>
      </c>
      <c r="M127" s="74" t="s">
        <v>47</v>
      </c>
      <c r="N127" s="74" t="s">
        <v>55</v>
      </c>
      <c r="O127" s="74"/>
      <c r="P127" s="74"/>
      <c r="Q127" s="74"/>
      <c r="R127" s="74">
        <v>18</v>
      </c>
      <c r="S127" s="74"/>
      <c r="T127" s="74"/>
      <c r="U127" s="74" t="s">
        <v>168</v>
      </c>
      <c r="V127" s="74" t="s">
        <v>169</v>
      </c>
      <c r="W127" s="74" t="s">
        <v>164</v>
      </c>
      <c r="X127" s="74" t="s">
        <v>169</v>
      </c>
      <c r="Y127" s="74" t="s">
        <v>174</v>
      </c>
      <c r="Z127" s="74" t="s">
        <v>168</v>
      </c>
      <c r="AA127" s="74">
        <v>76.31</v>
      </c>
      <c r="AB127" s="74">
        <v>2</v>
      </c>
      <c r="AC127" s="74" t="s">
        <v>161</v>
      </c>
      <c r="AD127" s="108" t="s">
        <v>161</v>
      </c>
    </row>
    <row r="128" spans="1:30" s="10" customFormat="1" ht="12.75">
      <c r="A128" s="74">
        <v>19</v>
      </c>
      <c r="B128" s="482" t="s">
        <v>28</v>
      </c>
      <c r="C128" s="74" t="s">
        <v>23</v>
      </c>
      <c r="D128" s="74" t="s">
        <v>160</v>
      </c>
      <c r="E128" s="74"/>
      <c r="F128" s="74" t="s">
        <v>161</v>
      </c>
      <c r="G128" s="74" t="s">
        <v>274</v>
      </c>
      <c r="H128" s="393">
        <v>921000</v>
      </c>
      <c r="I128" s="109" t="s">
        <v>258</v>
      </c>
      <c r="J128" s="110" t="s">
        <v>39</v>
      </c>
      <c r="K128" s="74" t="s">
        <v>28</v>
      </c>
      <c r="L128" s="74" t="s">
        <v>60</v>
      </c>
      <c r="M128" s="74" t="s">
        <v>42</v>
      </c>
      <c r="N128" s="74" t="s">
        <v>43</v>
      </c>
      <c r="O128" s="74"/>
      <c r="P128" s="74"/>
      <c r="Q128" s="74"/>
      <c r="R128" s="74">
        <v>19</v>
      </c>
      <c r="S128" s="74"/>
      <c r="T128" s="74"/>
      <c r="U128" s="74" t="s">
        <v>169</v>
      </c>
      <c r="V128" s="74" t="s">
        <v>169</v>
      </c>
      <c r="W128" s="74" t="s">
        <v>169</v>
      </c>
      <c r="X128" s="74" t="s">
        <v>169</v>
      </c>
      <c r="Y128" s="74" t="s">
        <v>174</v>
      </c>
      <c r="Z128" s="74" t="s">
        <v>169</v>
      </c>
      <c r="AA128" s="74">
        <v>260.8</v>
      </c>
      <c r="AB128" s="74">
        <v>1</v>
      </c>
      <c r="AC128" s="74" t="s">
        <v>160</v>
      </c>
      <c r="AD128" s="108" t="s">
        <v>161</v>
      </c>
    </row>
    <row r="129" spans="1:30" s="10" customFormat="1" ht="12.75">
      <c r="A129" s="146">
        <v>20</v>
      </c>
      <c r="B129" s="482" t="s">
        <v>29</v>
      </c>
      <c r="C129" s="74" t="s">
        <v>5</v>
      </c>
      <c r="D129" s="74" t="s">
        <v>160</v>
      </c>
      <c r="E129" s="74"/>
      <c r="F129" s="74" t="s">
        <v>161</v>
      </c>
      <c r="G129" s="74" t="s">
        <v>274</v>
      </c>
      <c r="H129" s="393">
        <v>955000</v>
      </c>
      <c r="I129" s="109" t="s">
        <v>258</v>
      </c>
      <c r="J129" s="110"/>
      <c r="K129" s="74" t="s">
        <v>40</v>
      </c>
      <c r="L129" s="74" t="s">
        <v>193</v>
      </c>
      <c r="M129" s="74" t="s">
        <v>42</v>
      </c>
      <c r="N129" s="74" t="s">
        <v>43</v>
      </c>
      <c r="O129" s="74"/>
      <c r="P129" s="74"/>
      <c r="Q129" s="74"/>
      <c r="R129" s="74">
        <v>20</v>
      </c>
      <c r="S129" s="74"/>
      <c r="T129" s="74"/>
      <c r="U129" s="74" t="s">
        <v>169</v>
      </c>
      <c r="V129" s="74" t="s">
        <v>168</v>
      </c>
      <c r="W129" s="74" t="s">
        <v>168</v>
      </c>
      <c r="X129" s="74" t="s">
        <v>168</v>
      </c>
      <c r="Y129" s="74" t="s">
        <v>174</v>
      </c>
      <c r="Z129" s="74" t="s">
        <v>168</v>
      </c>
      <c r="AA129" s="74">
        <v>270.5</v>
      </c>
      <c r="AB129" s="74">
        <v>2</v>
      </c>
      <c r="AC129" s="74" t="s">
        <v>161</v>
      </c>
      <c r="AD129" s="108" t="s">
        <v>161</v>
      </c>
    </row>
    <row r="130" spans="1:30" s="10" customFormat="1" ht="12.75">
      <c r="A130" s="74">
        <v>21</v>
      </c>
      <c r="B130" s="482" t="s">
        <v>30</v>
      </c>
      <c r="C130" s="74" t="s">
        <v>5</v>
      </c>
      <c r="D130" s="74" t="s">
        <v>160</v>
      </c>
      <c r="E130" s="74"/>
      <c r="F130" s="74" t="s">
        <v>160</v>
      </c>
      <c r="G130" s="74" t="s">
        <v>274</v>
      </c>
      <c r="H130" s="393">
        <v>2068000</v>
      </c>
      <c r="I130" s="109" t="s">
        <v>258</v>
      </c>
      <c r="J130" s="110"/>
      <c r="K130" s="74" t="s">
        <v>41</v>
      </c>
      <c r="L130" s="74" t="s">
        <v>61</v>
      </c>
      <c r="M130" s="74" t="s">
        <v>62</v>
      </c>
      <c r="N130" s="74" t="s">
        <v>63</v>
      </c>
      <c r="O130" s="74"/>
      <c r="P130" s="74"/>
      <c r="Q130" s="74"/>
      <c r="R130" s="74">
        <v>21</v>
      </c>
      <c r="S130" s="74"/>
      <c r="T130" s="74"/>
      <c r="U130" s="74" t="s">
        <v>443</v>
      </c>
      <c r="V130" s="74" t="s">
        <v>443</v>
      </c>
      <c r="W130" s="74" t="s">
        <v>443</v>
      </c>
      <c r="X130" s="74" t="s">
        <v>443</v>
      </c>
      <c r="Y130" s="74" t="s">
        <v>443</v>
      </c>
      <c r="Z130" s="74" t="s">
        <v>443</v>
      </c>
      <c r="AA130" s="74">
        <v>585.9</v>
      </c>
      <c r="AB130" s="74">
        <v>3</v>
      </c>
      <c r="AC130" s="74" t="s">
        <v>160</v>
      </c>
      <c r="AD130" s="108" t="s">
        <v>161</v>
      </c>
    </row>
    <row r="131" spans="1:30" s="10" customFormat="1" ht="33.75">
      <c r="A131" s="146">
        <v>22</v>
      </c>
      <c r="B131" s="482" t="s">
        <v>31</v>
      </c>
      <c r="C131" s="74" t="s">
        <v>5</v>
      </c>
      <c r="D131" s="74" t="s">
        <v>160</v>
      </c>
      <c r="E131" s="74"/>
      <c r="F131" s="74" t="s">
        <v>160</v>
      </c>
      <c r="G131" s="74" t="s">
        <v>651</v>
      </c>
      <c r="H131" s="392">
        <v>895000</v>
      </c>
      <c r="I131" s="109" t="s">
        <v>258</v>
      </c>
      <c r="J131" s="110"/>
      <c r="K131" s="74" t="s">
        <v>31</v>
      </c>
      <c r="L131" s="74" t="s">
        <v>64</v>
      </c>
      <c r="M131" s="74" t="s">
        <v>62</v>
      </c>
      <c r="N131" s="74" t="s">
        <v>63</v>
      </c>
      <c r="O131" s="74"/>
      <c r="P131" s="74"/>
      <c r="Q131" s="74"/>
      <c r="R131" s="74">
        <v>22</v>
      </c>
      <c r="S131" s="74"/>
      <c r="T131" s="74" t="s">
        <v>654</v>
      </c>
      <c r="U131" s="74" t="s">
        <v>221</v>
      </c>
      <c r="V131" s="74" t="s">
        <v>168</v>
      </c>
      <c r="W131" s="74" t="s">
        <v>169</v>
      </c>
      <c r="X131" s="74" t="s">
        <v>168</v>
      </c>
      <c r="Y131" s="74" t="s">
        <v>174</v>
      </c>
      <c r="Z131" s="74" t="s">
        <v>168</v>
      </c>
      <c r="AA131" s="74">
        <v>253.6</v>
      </c>
      <c r="AB131" s="74">
        <v>2</v>
      </c>
      <c r="AC131" s="74" t="s">
        <v>160</v>
      </c>
      <c r="AD131" s="108" t="s">
        <v>161</v>
      </c>
    </row>
    <row r="132" spans="1:30" s="60" customFormat="1" ht="34.5" customHeight="1">
      <c r="A132" s="146">
        <v>24</v>
      </c>
      <c r="B132" s="482" t="s">
        <v>78</v>
      </c>
      <c r="C132" s="146"/>
      <c r="D132" s="146" t="s">
        <v>160</v>
      </c>
      <c r="E132" s="146" t="s">
        <v>161</v>
      </c>
      <c r="F132" s="74" t="s">
        <v>161</v>
      </c>
      <c r="G132" s="146">
        <v>2013</v>
      </c>
      <c r="H132" s="391">
        <v>1433000</v>
      </c>
      <c r="I132" s="107" t="s">
        <v>259</v>
      </c>
      <c r="J132" s="59"/>
      <c r="K132" s="146" t="s">
        <v>79</v>
      </c>
      <c r="L132" s="146" t="s">
        <v>92</v>
      </c>
      <c r="M132" s="146" t="s">
        <v>93</v>
      </c>
      <c r="N132" s="146" t="s">
        <v>94</v>
      </c>
      <c r="O132" s="146"/>
      <c r="P132" s="146"/>
      <c r="Q132" s="146"/>
      <c r="R132" s="74">
        <v>24</v>
      </c>
      <c r="S132" s="146"/>
      <c r="T132" s="146"/>
      <c r="U132" s="146"/>
      <c r="V132" s="146"/>
      <c r="W132" s="146"/>
      <c r="X132" s="146"/>
      <c r="Y132" s="146"/>
      <c r="Z132" s="146"/>
      <c r="AA132" s="146">
        <v>336.99</v>
      </c>
      <c r="AB132" s="146" t="s">
        <v>95</v>
      </c>
      <c r="AC132" s="146" t="s">
        <v>161</v>
      </c>
      <c r="AD132" s="50"/>
    </row>
    <row r="133" spans="1:30" s="10" customFormat="1" ht="13.5" thickBot="1">
      <c r="A133" s="262"/>
      <c r="B133" s="263"/>
      <c r="C133" s="262"/>
      <c r="D133" s="262"/>
      <c r="E133" s="262"/>
      <c r="F133" s="262"/>
      <c r="G133" s="264" t="s">
        <v>108</v>
      </c>
      <c r="H133" s="265">
        <f>SUM(H110:H132)</f>
        <v>22121000</v>
      </c>
      <c r="I133" s="266"/>
      <c r="J133" s="267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8"/>
    </row>
    <row r="134" spans="1:30" s="10" customFormat="1" ht="13.5" customHeight="1" thickBot="1">
      <c r="A134" s="176"/>
      <c r="B134" s="546" t="s">
        <v>65</v>
      </c>
      <c r="C134" s="586"/>
      <c r="D134" s="586"/>
      <c r="E134" s="586"/>
      <c r="F134" s="586"/>
      <c r="G134" s="586"/>
      <c r="H134" s="279"/>
      <c r="I134" s="171"/>
      <c r="J134" s="173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9"/>
    </row>
    <row r="135" spans="1:30" s="10" customFormat="1" ht="12.75">
      <c r="A135" s="104">
        <v>1</v>
      </c>
      <c r="B135" s="81" t="s">
        <v>67</v>
      </c>
      <c r="C135" s="48" t="s">
        <v>66</v>
      </c>
      <c r="D135" s="48" t="s">
        <v>160</v>
      </c>
      <c r="E135" s="48"/>
      <c r="F135" s="48" t="s">
        <v>160</v>
      </c>
      <c r="G135" s="48" t="s">
        <v>274</v>
      </c>
      <c r="H135" s="165">
        <v>253000</v>
      </c>
      <c r="I135" s="105" t="s">
        <v>258</v>
      </c>
      <c r="J135" s="153"/>
      <c r="K135" s="48" t="s">
        <v>67</v>
      </c>
      <c r="L135" s="48" t="s">
        <v>772</v>
      </c>
      <c r="M135" s="48"/>
      <c r="N135" s="48"/>
      <c r="O135" s="48"/>
      <c r="P135" s="48"/>
      <c r="Q135" s="48"/>
      <c r="R135" s="48">
        <v>2</v>
      </c>
      <c r="S135" s="48"/>
      <c r="T135" s="48"/>
      <c r="U135" s="48"/>
      <c r="V135" s="48"/>
      <c r="W135" s="48"/>
      <c r="X135" s="48"/>
      <c r="Y135" s="48"/>
      <c r="Z135" s="48"/>
      <c r="AA135" s="48">
        <v>71.6</v>
      </c>
      <c r="AB135" s="48"/>
      <c r="AC135" s="48"/>
      <c r="AD135" s="225"/>
    </row>
    <row r="136" spans="1:30" s="10" customFormat="1" ht="12.75">
      <c r="A136" s="106">
        <v>2</v>
      </c>
      <c r="B136" s="75" t="s">
        <v>6</v>
      </c>
      <c r="C136" s="74" t="s">
        <v>5</v>
      </c>
      <c r="D136" s="74" t="s">
        <v>160</v>
      </c>
      <c r="E136" s="74"/>
      <c r="F136" s="74" t="s">
        <v>161</v>
      </c>
      <c r="G136" s="74" t="s">
        <v>274</v>
      </c>
      <c r="H136" s="71">
        <v>804000</v>
      </c>
      <c r="I136" s="109" t="s">
        <v>258</v>
      </c>
      <c r="J136" s="110"/>
      <c r="K136" s="74" t="s">
        <v>6</v>
      </c>
      <c r="L136" s="74" t="s">
        <v>44</v>
      </c>
      <c r="M136" s="74" t="s">
        <v>42</v>
      </c>
      <c r="N136" s="74" t="s">
        <v>45</v>
      </c>
      <c r="O136" s="74"/>
      <c r="P136" s="74"/>
      <c r="Q136" s="74"/>
      <c r="R136" s="74">
        <v>3</v>
      </c>
      <c r="S136" s="74"/>
      <c r="T136" s="74"/>
      <c r="U136" s="74" t="s">
        <v>168</v>
      </c>
      <c r="V136" s="74" t="s">
        <v>169</v>
      </c>
      <c r="W136" s="74" t="s">
        <v>169</v>
      </c>
      <c r="X136" s="74" t="s">
        <v>169</v>
      </c>
      <c r="Y136" s="74" t="s">
        <v>174</v>
      </c>
      <c r="Z136" s="74" t="s">
        <v>168</v>
      </c>
      <c r="AA136" s="74">
        <v>227.71</v>
      </c>
      <c r="AB136" s="74">
        <v>1</v>
      </c>
      <c r="AC136" s="74" t="s">
        <v>161</v>
      </c>
      <c r="AD136" s="108" t="s">
        <v>161</v>
      </c>
    </row>
    <row r="137" spans="1:30" s="10" customFormat="1" ht="12.75">
      <c r="A137" s="106">
        <v>3</v>
      </c>
      <c r="B137" s="75" t="s">
        <v>19</v>
      </c>
      <c r="C137" s="74" t="s">
        <v>5</v>
      </c>
      <c r="D137" s="74" t="s">
        <v>160</v>
      </c>
      <c r="E137" s="74"/>
      <c r="F137" s="74" t="s">
        <v>161</v>
      </c>
      <c r="G137" s="74" t="s">
        <v>274</v>
      </c>
      <c r="H137" s="71">
        <v>1207000</v>
      </c>
      <c r="I137" s="109" t="s">
        <v>258</v>
      </c>
      <c r="J137" s="110"/>
      <c r="K137" s="74" t="s">
        <v>19</v>
      </c>
      <c r="L137" s="74" t="s">
        <v>50</v>
      </c>
      <c r="M137" s="74" t="s">
        <v>47</v>
      </c>
      <c r="N137" s="74" t="s">
        <v>56</v>
      </c>
      <c r="O137" s="74"/>
      <c r="P137" s="74"/>
      <c r="Q137" s="74"/>
      <c r="R137" s="74">
        <v>4</v>
      </c>
      <c r="S137" s="74"/>
      <c r="T137" s="74"/>
      <c r="U137" s="74" t="s">
        <v>169</v>
      </c>
      <c r="V137" s="74" t="s">
        <v>168</v>
      </c>
      <c r="W137" s="74" t="s">
        <v>168</v>
      </c>
      <c r="X137" s="74" t="s">
        <v>443</v>
      </c>
      <c r="Y137" s="74" t="s">
        <v>174</v>
      </c>
      <c r="Z137" s="74" t="s">
        <v>168</v>
      </c>
      <c r="AA137" s="74">
        <v>342</v>
      </c>
      <c r="AB137" s="74">
        <v>2</v>
      </c>
      <c r="AC137" s="74" t="s">
        <v>161</v>
      </c>
      <c r="AD137" s="108" t="s">
        <v>161</v>
      </c>
    </row>
    <row r="138" spans="1:30" s="60" customFormat="1" ht="33.75">
      <c r="A138" s="90">
        <v>4</v>
      </c>
      <c r="B138" s="75" t="s">
        <v>492</v>
      </c>
      <c r="C138" s="146"/>
      <c r="D138" s="146"/>
      <c r="E138" s="146"/>
      <c r="F138" s="146" t="s">
        <v>160</v>
      </c>
      <c r="G138" s="146"/>
      <c r="H138" s="58">
        <v>297000</v>
      </c>
      <c r="I138" s="107" t="s">
        <v>258</v>
      </c>
      <c r="J138" s="59"/>
      <c r="K138" s="146" t="s">
        <v>492</v>
      </c>
      <c r="L138" s="146" t="s">
        <v>444</v>
      </c>
      <c r="M138" s="146" t="s">
        <v>47</v>
      </c>
      <c r="N138" s="146" t="s">
        <v>774</v>
      </c>
      <c r="O138" s="146"/>
      <c r="P138" s="146"/>
      <c r="Q138" s="146"/>
      <c r="R138" s="74">
        <v>5</v>
      </c>
      <c r="S138" s="146"/>
      <c r="T138" s="146"/>
      <c r="U138" s="146"/>
      <c r="V138" s="146"/>
      <c r="W138" s="146"/>
      <c r="X138" s="146"/>
      <c r="Y138" s="146"/>
      <c r="Z138" s="146"/>
      <c r="AA138" s="146" t="s">
        <v>496</v>
      </c>
      <c r="AB138" s="146"/>
      <c r="AC138" s="146"/>
      <c r="AD138" s="50"/>
    </row>
    <row r="139" spans="1:30" s="60" customFormat="1" ht="12.75">
      <c r="A139" s="90">
        <v>5</v>
      </c>
      <c r="B139" s="75" t="s">
        <v>493</v>
      </c>
      <c r="C139" s="146"/>
      <c r="D139" s="146"/>
      <c r="E139" s="146"/>
      <c r="F139" s="146" t="s">
        <v>161</v>
      </c>
      <c r="G139" s="146"/>
      <c r="H139" s="58">
        <v>110000</v>
      </c>
      <c r="I139" s="107" t="s">
        <v>258</v>
      </c>
      <c r="J139" s="59"/>
      <c r="K139" s="146" t="s">
        <v>493</v>
      </c>
      <c r="L139" s="146" t="s">
        <v>444</v>
      </c>
      <c r="M139" s="146" t="s">
        <v>47</v>
      </c>
      <c r="N139" s="146" t="s">
        <v>774</v>
      </c>
      <c r="O139" s="146"/>
      <c r="P139" s="146"/>
      <c r="Q139" s="146"/>
      <c r="R139" s="74">
        <v>6</v>
      </c>
      <c r="S139" s="146"/>
      <c r="T139" s="146"/>
      <c r="U139" s="146"/>
      <c r="V139" s="146"/>
      <c r="W139" s="146"/>
      <c r="X139" s="146"/>
      <c r="Y139" s="146"/>
      <c r="Z139" s="146"/>
      <c r="AA139" s="146">
        <v>31.15</v>
      </c>
      <c r="AB139" s="146"/>
      <c r="AC139" s="146"/>
      <c r="AD139" s="50"/>
    </row>
    <row r="140" spans="1:30" s="60" customFormat="1" ht="12.75">
      <c r="A140" s="90">
        <v>6</v>
      </c>
      <c r="B140" s="75" t="s">
        <v>494</v>
      </c>
      <c r="C140" s="146"/>
      <c r="D140" s="146"/>
      <c r="E140" s="146"/>
      <c r="F140" s="146" t="s">
        <v>160</v>
      </c>
      <c r="G140" s="146"/>
      <c r="H140" s="58">
        <v>261000</v>
      </c>
      <c r="I140" s="107" t="s">
        <v>258</v>
      </c>
      <c r="J140" s="59"/>
      <c r="K140" s="146" t="s">
        <v>494</v>
      </c>
      <c r="L140" s="146" t="s">
        <v>444</v>
      </c>
      <c r="M140" s="146" t="s">
        <v>47</v>
      </c>
      <c r="N140" s="146" t="s">
        <v>774</v>
      </c>
      <c r="O140" s="49"/>
      <c r="P140" s="49"/>
      <c r="Q140" s="49"/>
      <c r="R140" s="48">
        <v>7</v>
      </c>
      <c r="S140" s="146"/>
      <c r="T140" s="146"/>
      <c r="U140" s="146"/>
      <c r="V140" s="146"/>
      <c r="W140" s="146"/>
      <c r="X140" s="146"/>
      <c r="Y140" s="146"/>
      <c r="Z140" s="146"/>
      <c r="AA140" s="146">
        <v>73.99</v>
      </c>
      <c r="AB140" s="146"/>
      <c r="AC140" s="146"/>
      <c r="AD140" s="50"/>
    </row>
    <row r="141" spans="1:30" s="60" customFormat="1" ht="13.5" thickBot="1">
      <c r="A141" s="269"/>
      <c r="B141" s="270"/>
      <c r="C141" s="271"/>
      <c r="D141" s="271"/>
      <c r="E141" s="271"/>
      <c r="F141" s="271"/>
      <c r="G141" s="272" t="s">
        <v>108</v>
      </c>
      <c r="H141" s="273">
        <f>SUM(H135:H140)</f>
        <v>2932000</v>
      </c>
      <c r="I141" s="274"/>
      <c r="J141" s="275"/>
      <c r="K141" s="271"/>
      <c r="L141" s="271"/>
      <c r="M141" s="271"/>
      <c r="N141" s="271"/>
      <c r="O141" s="271"/>
      <c r="P141" s="271"/>
      <c r="Q141" s="271"/>
      <c r="R141" s="271">
        <v>8</v>
      </c>
      <c r="S141" s="271"/>
      <c r="T141" s="271"/>
      <c r="U141" s="271"/>
      <c r="V141" s="271"/>
      <c r="W141" s="271"/>
      <c r="X141" s="271"/>
      <c r="Y141" s="271"/>
      <c r="Z141" s="271"/>
      <c r="AA141" s="271"/>
      <c r="AB141" s="271"/>
      <c r="AC141" s="271"/>
      <c r="AD141" s="276"/>
    </row>
    <row r="142" spans="1:30" s="10" customFormat="1" ht="13.5" thickBot="1">
      <c r="A142" s="176"/>
      <c r="B142" s="546" t="s">
        <v>68</v>
      </c>
      <c r="C142" s="547"/>
      <c r="D142" s="178"/>
      <c r="E142" s="178"/>
      <c r="F142" s="178"/>
      <c r="G142" s="178"/>
      <c r="H142" s="172"/>
      <c r="I142" s="171"/>
      <c r="J142" s="173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9"/>
    </row>
    <row r="143" spans="1:30" s="10" customFormat="1" ht="12.75">
      <c r="A143" s="621">
        <v>1</v>
      </c>
      <c r="B143" s="462" t="s">
        <v>69</v>
      </c>
      <c r="C143" s="130" t="s">
        <v>70</v>
      </c>
      <c r="D143" s="130" t="s">
        <v>160</v>
      </c>
      <c r="E143" s="130"/>
      <c r="F143" s="130" t="s">
        <v>161</v>
      </c>
      <c r="G143" s="130">
        <v>1986</v>
      </c>
      <c r="H143" s="166">
        <v>2837000</v>
      </c>
      <c r="I143" s="134" t="s">
        <v>258</v>
      </c>
      <c r="J143" s="135"/>
      <c r="K143" s="130" t="s">
        <v>73</v>
      </c>
      <c r="L143" s="130" t="s">
        <v>193</v>
      </c>
      <c r="M143" s="130" t="s">
        <v>42</v>
      </c>
      <c r="N143" s="130" t="s">
        <v>775</v>
      </c>
      <c r="O143" s="130"/>
      <c r="P143" s="130"/>
      <c r="Q143" s="130"/>
      <c r="R143" s="130">
        <v>1</v>
      </c>
      <c r="S143" s="130"/>
      <c r="T143" s="130"/>
      <c r="U143" s="130"/>
      <c r="V143" s="130"/>
      <c r="W143" s="130"/>
      <c r="X143" s="130"/>
      <c r="Y143" s="130"/>
      <c r="Z143" s="130"/>
      <c r="AA143" s="130">
        <v>758</v>
      </c>
      <c r="AB143" s="130"/>
      <c r="AC143" s="130"/>
      <c r="AD143" s="136"/>
    </row>
    <row r="144" spans="1:30" s="10" customFormat="1" ht="12.75">
      <c r="A144" s="622"/>
      <c r="B144" s="81" t="s">
        <v>758</v>
      </c>
      <c r="C144" s="48"/>
      <c r="D144" s="48"/>
      <c r="E144" s="48"/>
      <c r="F144" s="48"/>
      <c r="G144" s="48"/>
      <c r="H144" s="150">
        <v>70000</v>
      </c>
      <c r="I144" s="105" t="s">
        <v>258</v>
      </c>
      <c r="J144" s="153"/>
      <c r="K144" s="48"/>
      <c r="L144" s="48" t="s">
        <v>193</v>
      </c>
      <c r="M144" s="48" t="s">
        <v>42</v>
      </c>
      <c r="N144" s="48" t="s">
        <v>775</v>
      </c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225"/>
    </row>
    <row r="145" spans="1:30" s="10" customFormat="1" ht="12.75">
      <c r="A145" s="106">
        <v>2</v>
      </c>
      <c r="B145" s="75" t="s">
        <v>71</v>
      </c>
      <c r="C145" s="74" t="s">
        <v>72</v>
      </c>
      <c r="D145" s="74" t="s">
        <v>160</v>
      </c>
      <c r="E145" s="74"/>
      <c r="F145" s="74" t="s">
        <v>161</v>
      </c>
      <c r="G145" s="74">
        <v>1972</v>
      </c>
      <c r="H145" s="76">
        <v>10561.02</v>
      </c>
      <c r="I145" s="109" t="s">
        <v>259</v>
      </c>
      <c r="J145" s="110"/>
      <c r="K145" s="74" t="s">
        <v>74</v>
      </c>
      <c r="L145" s="74"/>
      <c r="M145" s="74"/>
      <c r="N145" s="74"/>
      <c r="O145" s="74"/>
      <c r="P145" s="74"/>
      <c r="Q145" s="74"/>
      <c r="R145" s="74">
        <v>2</v>
      </c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108"/>
    </row>
    <row r="146" spans="1:30" s="10" customFormat="1" ht="33.75">
      <c r="A146" s="106">
        <v>3</v>
      </c>
      <c r="B146" s="75" t="s">
        <v>770</v>
      </c>
      <c r="C146" s="74" t="s">
        <v>749</v>
      </c>
      <c r="D146" s="74" t="s">
        <v>160</v>
      </c>
      <c r="E146" s="74" t="s">
        <v>161</v>
      </c>
      <c r="F146" s="74" t="s">
        <v>161</v>
      </c>
      <c r="G146" s="74">
        <v>2020</v>
      </c>
      <c r="H146" s="76">
        <v>7298442.73</v>
      </c>
      <c r="I146" s="109" t="s">
        <v>259</v>
      </c>
      <c r="J146" s="110"/>
      <c r="K146" s="74" t="s">
        <v>74</v>
      </c>
      <c r="L146" s="74"/>
      <c r="M146" s="74">
        <v>5</v>
      </c>
      <c r="N146" s="74" t="s">
        <v>750</v>
      </c>
      <c r="O146" s="74"/>
      <c r="P146" s="74" t="s">
        <v>160</v>
      </c>
      <c r="Q146" s="74"/>
      <c r="R146" s="74">
        <v>2020</v>
      </c>
      <c r="S146" s="74" t="s">
        <v>169</v>
      </c>
      <c r="T146" s="74" t="s">
        <v>169</v>
      </c>
      <c r="U146" s="74" t="s">
        <v>169</v>
      </c>
      <c r="V146" s="74" t="s">
        <v>169</v>
      </c>
      <c r="W146" s="74" t="s">
        <v>174</v>
      </c>
      <c r="X146" s="74" t="s">
        <v>169</v>
      </c>
      <c r="Y146" s="74"/>
      <c r="Z146" s="74">
        <v>1</v>
      </c>
      <c r="AA146" s="74"/>
      <c r="AB146" s="74" t="s">
        <v>161</v>
      </c>
      <c r="AC146" s="74"/>
      <c r="AD146" s="108"/>
    </row>
    <row r="147" spans="1:30" s="10" customFormat="1" ht="12.75">
      <c r="A147" s="227"/>
      <c r="B147" s="228"/>
      <c r="C147" s="229"/>
      <c r="D147" s="229"/>
      <c r="E147" s="229"/>
      <c r="F147" s="229"/>
      <c r="G147" s="142" t="s">
        <v>108</v>
      </c>
      <c r="H147" s="143">
        <f>SUM(H143:H146)</f>
        <v>10216003.75</v>
      </c>
      <c r="I147" s="144"/>
      <c r="J147" s="145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30"/>
    </row>
    <row r="148" spans="1:30" s="187" customFormat="1" ht="19.5" customHeight="1" thickBot="1">
      <c r="A148" s="587" t="s">
        <v>75</v>
      </c>
      <c r="B148" s="588"/>
      <c r="C148" s="588"/>
      <c r="D148" s="588"/>
      <c r="E148" s="588"/>
      <c r="F148" s="588"/>
      <c r="G148" s="589"/>
      <c r="H148" s="184">
        <f>H147+H141+H133+H108+H102+H92+H68</f>
        <v>107698559.88999999</v>
      </c>
      <c r="I148" s="185"/>
      <c r="J148" s="186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31"/>
      <c r="AB148" s="231"/>
      <c r="AC148" s="231"/>
      <c r="AD148" s="232"/>
    </row>
    <row r="149" spans="1:30" ht="19.5" customHeight="1" thickBot="1">
      <c r="A149" s="595" t="s">
        <v>149</v>
      </c>
      <c r="B149" s="596"/>
      <c r="C149" s="596"/>
      <c r="D149" s="596"/>
      <c r="E149" s="596"/>
      <c r="F149" s="596"/>
      <c r="G149" s="596"/>
      <c r="H149" s="596"/>
      <c r="I149" s="596"/>
      <c r="J149" s="596"/>
      <c r="K149" s="596"/>
      <c r="L149" s="596"/>
      <c r="M149" s="596"/>
      <c r="N149" s="596"/>
      <c r="O149" s="596"/>
      <c r="P149" s="596"/>
      <c r="Q149" s="596"/>
      <c r="R149" s="596"/>
      <c r="S149" s="596"/>
      <c r="T149" s="596"/>
      <c r="U149" s="596"/>
      <c r="V149" s="596"/>
      <c r="W149" s="596"/>
      <c r="X149" s="596"/>
      <c r="Y149" s="596"/>
      <c r="Z149" s="596"/>
      <c r="AA149" s="596"/>
      <c r="AB149" s="596"/>
      <c r="AC149" s="596"/>
      <c r="AD149" s="597"/>
    </row>
    <row r="150" spans="1:30" s="12" customFormat="1" ht="12.75" customHeight="1" thickBot="1">
      <c r="A150" s="603" t="s">
        <v>147</v>
      </c>
      <c r="B150" s="604"/>
      <c r="C150" s="604"/>
      <c r="D150" s="604"/>
      <c r="E150" s="604"/>
      <c r="F150" s="604"/>
      <c r="G150" s="604"/>
      <c r="H150" s="604"/>
      <c r="I150" s="604"/>
      <c r="J150" s="604"/>
      <c r="K150" s="604"/>
      <c r="L150" s="604"/>
      <c r="M150" s="604"/>
      <c r="N150" s="604"/>
      <c r="O150" s="604"/>
      <c r="P150" s="604"/>
      <c r="Q150" s="604"/>
      <c r="R150" s="604"/>
      <c r="S150" s="604"/>
      <c r="T150" s="604"/>
      <c r="U150" s="604"/>
      <c r="V150" s="604"/>
      <c r="W150" s="604"/>
      <c r="X150" s="604"/>
      <c r="Y150" s="604"/>
      <c r="Z150" s="604"/>
      <c r="AA150" s="604"/>
      <c r="AB150" s="604"/>
      <c r="AC150" s="604"/>
      <c r="AD150" s="605"/>
    </row>
    <row r="151" spans="1:30" ht="19.5" customHeight="1" thickBot="1">
      <c r="A151" s="568" t="s">
        <v>150</v>
      </c>
      <c r="B151" s="569"/>
      <c r="C151" s="569"/>
      <c r="D151" s="569"/>
      <c r="E151" s="569"/>
      <c r="F151" s="569"/>
      <c r="G151" s="569"/>
      <c r="H151" s="569"/>
      <c r="I151" s="569"/>
      <c r="J151" s="569"/>
      <c r="K151" s="569"/>
      <c r="L151" s="569"/>
      <c r="M151" s="569"/>
      <c r="N151" s="569"/>
      <c r="O151" s="569"/>
      <c r="P151" s="569"/>
      <c r="Q151" s="569"/>
      <c r="R151" s="569"/>
      <c r="S151" s="569"/>
      <c r="T151" s="569"/>
      <c r="U151" s="569"/>
      <c r="V151" s="569"/>
      <c r="W151" s="569"/>
      <c r="X151" s="569"/>
      <c r="Y151" s="569"/>
      <c r="Z151" s="569"/>
      <c r="AA151" s="569"/>
      <c r="AB151" s="569"/>
      <c r="AC151" s="569"/>
      <c r="AD151" s="570"/>
    </row>
    <row r="152" spans="1:37" ht="45">
      <c r="A152" s="104">
        <v>1</v>
      </c>
      <c r="B152" s="81" t="s">
        <v>1302</v>
      </c>
      <c r="C152" s="48" t="s">
        <v>191</v>
      </c>
      <c r="D152" s="48" t="s">
        <v>160</v>
      </c>
      <c r="E152" s="48" t="s">
        <v>161</v>
      </c>
      <c r="F152" s="182" t="s">
        <v>161</v>
      </c>
      <c r="G152" s="48">
        <v>1959</v>
      </c>
      <c r="H152" s="477">
        <v>5968000</v>
      </c>
      <c r="I152" s="478" t="s">
        <v>258</v>
      </c>
      <c r="J152" s="479" t="s">
        <v>1298</v>
      </c>
      <c r="K152" s="48" t="s">
        <v>192</v>
      </c>
      <c r="L152" s="48" t="s">
        <v>193</v>
      </c>
      <c r="M152" s="48" t="s">
        <v>194</v>
      </c>
      <c r="N152" s="48" t="s">
        <v>893</v>
      </c>
      <c r="O152" s="48" t="s">
        <v>172</v>
      </c>
      <c r="P152" s="48" t="s">
        <v>172</v>
      </c>
      <c r="Q152" s="48" t="s">
        <v>1096</v>
      </c>
      <c r="R152" s="48">
        <v>1</v>
      </c>
      <c r="S152" s="48" t="s">
        <v>202</v>
      </c>
      <c r="T152" s="48" t="s">
        <v>1097</v>
      </c>
      <c r="U152" s="48" t="s">
        <v>173</v>
      </c>
      <c r="V152" s="48" t="s">
        <v>170</v>
      </c>
      <c r="W152" s="48" t="s">
        <v>178</v>
      </c>
      <c r="X152" s="48" t="s">
        <v>173</v>
      </c>
      <c r="Y152" s="48" t="s">
        <v>173</v>
      </c>
      <c r="Z152" s="48" t="s">
        <v>170</v>
      </c>
      <c r="AA152" s="459">
        <v>2515.14</v>
      </c>
      <c r="AB152" s="459">
        <v>2</v>
      </c>
      <c r="AC152" s="459" t="s">
        <v>160</v>
      </c>
      <c r="AD152" s="461" t="s">
        <v>161</v>
      </c>
      <c r="AE152" s="574"/>
      <c r="AF152" s="574"/>
      <c r="AG152" s="574"/>
      <c r="AH152" s="574"/>
      <c r="AI152" s="574"/>
      <c r="AJ152" s="574"/>
      <c r="AK152" s="574"/>
    </row>
    <row r="153" spans="1:36" ht="22.5">
      <c r="A153" s="106">
        <v>2</v>
      </c>
      <c r="B153" s="75" t="s">
        <v>1303</v>
      </c>
      <c r="C153" s="74" t="s">
        <v>191</v>
      </c>
      <c r="D153" s="74" t="s">
        <v>160</v>
      </c>
      <c r="E153" s="74" t="s">
        <v>161</v>
      </c>
      <c r="F153" s="183" t="s">
        <v>161</v>
      </c>
      <c r="G153" s="74">
        <v>1986</v>
      </c>
      <c r="H153" s="470">
        <v>1118000</v>
      </c>
      <c r="I153" s="70" t="s">
        <v>258</v>
      </c>
      <c r="J153" s="154" t="s">
        <v>1299</v>
      </c>
      <c r="K153" s="74" t="s">
        <v>192</v>
      </c>
      <c r="L153" s="74" t="s">
        <v>735</v>
      </c>
      <c r="M153" s="74" t="s">
        <v>195</v>
      </c>
      <c r="N153" s="74" t="s">
        <v>196</v>
      </c>
      <c r="O153" s="74" t="s">
        <v>172</v>
      </c>
      <c r="P153" s="74" t="s">
        <v>172</v>
      </c>
      <c r="Q153" s="48" t="s">
        <v>1096</v>
      </c>
      <c r="R153" s="74">
        <v>2</v>
      </c>
      <c r="S153" s="74" t="s">
        <v>202</v>
      </c>
      <c r="T153" s="74" t="s">
        <v>1098</v>
      </c>
      <c r="U153" s="74" t="s">
        <v>178</v>
      </c>
      <c r="V153" s="74" t="s">
        <v>170</v>
      </c>
      <c r="W153" s="74" t="s">
        <v>170</v>
      </c>
      <c r="X153" s="48" t="s">
        <v>173</v>
      </c>
      <c r="Y153" s="48" t="s">
        <v>164</v>
      </c>
      <c r="Z153" s="74" t="s">
        <v>170</v>
      </c>
      <c r="AA153" s="251">
        <v>470.93</v>
      </c>
      <c r="AB153" s="251">
        <v>2</v>
      </c>
      <c r="AC153" s="251" t="s">
        <v>161</v>
      </c>
      <c r="AD153" s="252" t="s">
        <v>161</v>
      </c>
      <c r="AE153" s="571"/>
      <c r="AF153" s="571"/>
      <c r="AG153" s="571"/>
      <c r="AH153" s="571"/>
      <c r="AI153" s="571"/>
      <c r="AJ153" s="571"/>
    </row>
    <row r="154" spans="1:30" ht="33.75">
      <c r="A154" s="104">
        <v>3</v>
      </c>
      <c r="B154" s="75" t="s">
        <v>197</v>
      </c>
      <c r="C154" s="74" t="s">
        <v>191</v>
      </c>
      <c r="D154" s="74" t="s">
        <v>160</v>
      </c>
      <c r="E154" s="74" t="s">
        <v>161</v>
      </c>
      <c r="F154" s="183" t="s">
        <v>161</v>
      </c>
      <c r="G154" s="74" t="s">
        <v>198</v>
      </c>
      <c r="H154" s="470">
        <v>2858000</v>
      </c>
      <c r="I154" s="70" t="s">
        <v>258</v>
      </c>
      <c r="J154" s="154" t="s">
        <v>1300</v>
      </c>
      <c r="K154" s="74" t="s">
        <v>192</v>
      </c>
      <c r="L154" s="74" t="s">
        <v>444</v>
      </c>
      <c r="M154" s="74" t="s">
        <v>194</v>
      </c>
      <c r="N154" s="74" t="s">
        <v>893</v>
      </c>
      <c r="O154" s="74" t="s">
        <v>172</v>
      </c>
      <c r="P154" s="74" t="s">
        <v>172</v>
      </c>
      <c r="Q154" s="74" t="s">
        <v>172</v>
      </c>
      <c r="R154" s="74">
        <v>3</v>
      </c>
      <c r="S154" s="74" t="s">
        <v>202</v>
      </c>
      <c r="T154" s="74" t="s">
        <v>1099</v>
      </c>
      <c r="U154" s="48" t="s">
        <v>173</v>
      </c>
      <c r="V154" s="74" t="s">
        <v>170</v>
      </c>
      <c r="W154" s="74" t="s">
        <v>178</v>
      </c>
      <c r="X154" s="48" t="s">
        <v>173</v>
      </c>
      <c r="Y154" s="74" t="s">
        <v>173</v>
      </c>
      <c r="Z154" s="74" t="s">
        <v>170</v>
      </c>
      <c r="AA154" s="251">
        <v>1204.26</v>
      </c>
      <c r="AB154" s="251">
        <v>3</v>
      </c>
      <c r="AC154" s="251" t="s">
        <v>160</v>
      </c>
      <c r="AD154" s="252" t="s">
        <v>161</v>
      </c>
    </row>
    <row r="155" spans="1:34" ht="45">
      <c r="A155" s="106">
        <v>4</v>
      </c>
      <c r="B155" s="75" t="s">
        <v>199</v>
      </c>
      <c r="C155" s="74" t="s">
        <v>200</v>
      </c>
      <c r="D155" s="74" t="s">
        <v>160</v>
      </c>
      <c r="E155" s="74" t="s">
        <v>161</v>
      </c>
      <c r="F155" s="183" t="s">
        <v>161</v>
      </c>
      <c r="G155" s="74">
        <v>2010</v>
      </c>
      <c r="H155" s="76">
        <v>11782193.64</v>
      </c>
      <c r="I155" s="470" t="s">
        <v>259</v>
      </c>
      <c r="J155" s="154" t="s">
        <v>1301</v>
      </c>
      <c r="K155" s="74" t="s">
        <v>192</v>
      </c>
      <c r="L155" s="74" t="s">
        <v>201</v>
      </c>
      <c r="M155" s="74" t="s">
        <v>195</v>
      </c>
      <c r="N155" s="74" t="s">
        <v>894</v>
      </c>
      <c r="O155" s="74" t="s">
        <v>172</v>
      </c>
      <c r="P155" s="74" t="s">
        <v>172</v>
      </c>
      <c r="Q155" s="74" t="s">
        <v>172</v>
      </c>
      <c r="R155" s="74">
        <v>4</v>
      </c>
      <c r="S155" s="74" t="s">
        <v>202</v>
      </c>
      <c r="T155" s="74" t="s">
        <v>174</v>
      </c>
      <c r="U155" s="48" t="s">
        <v>1304</v>
      </c>
      <c r="V155" s="74" t="s">
        <v>173</v>
      </c>
      <c r="W155" s="74" t="s">
        <v>173</v>
      </c>
      <c r="X155" s="74" t="s">
        <v>173</v>
      </c>
      <c r="Y155" s="74" t="s">
        <v>173</v>
      </c>
      <c r="Z155" s="74" t="s">
        <v>173</v>
      </c>
      <c r="AA155" s="251">
        <v>3136.78</v>
      </c>
      <c r="AB155" s="251">
        <v>3</v>
      </c>
      <c r="AC155" s="251" t="s">
        <v>161</v>
      </c>
      <c r="AD155" s="252" t="s">
        <v>160</v>
      </c>
      <c r="AE155" s="480"/>
      <c r="AF155" s="480"/>
      <c r="AG155" s="480"/>
      <c r="AH155" s="480"/>
    </row>
    <row r="156" spans="1:30" ht="22.5">
      <c r="A156" s="104">
        <v>5</v>
      </c>
      <c r="B156" s="75" t="s">
        <v>254</v>
      </c>
      <c r="C156" s="74" t="s">
        <v>200</v>
      </c>
      <c r="D156" s="74" t="s">
        <v>160</v>
      </c>
      <c r="E156" s="74" t="s">
        <v>161</v>
      </c>
      <c r="F156" s="183" t="s">
        <v>161</v>
      </c>
      <c r="G156" s="74">
        <v>2010</v>
      </c>
      <c r="H156" s="76">
        <v>176780.95</v>
      </c>
      <c r="I156" s="470" t="s">
        <v>259</v>
      </c>
      <c r="J156" s="154" t="s">
        <v>1093</v>
      </c>
      <c r="K156" s="48" t="s">
        <v>192</v>
      </c>
      <c r="L156" s="74" t="s">
        <v>445</v>
      </c>
      <c r="M156" s="74"/>
      <c r="N156" s="74"/>
      <c r="O156" s="74"/>
      <c r="P156" s="74"/>
      <c r="Q156" s="74"/>
      <c r="R156" s="74">
        <v>5</v>
      </c>
      <c r="S156" s="74" t="s">
        <v>202</v>
      </c>
      <c r="T156" s="74"/>
      <c r="U156" s="48"/>
      <c r="V156" s="48"/>
      <c r="W156" s="48"/>
      <c r="X156" s="48"/>
      <c r="Y156" s="74"/>
      <c r="Z156" s="48"/>
      <c r="AA156" s="251">
        <v>551</v>
      </c>
      <c r="AB156" s="251"/>
      <c r="AC156" s="251"/>
      <c r="AD156" s="252"/>
    </row>
    <row r="157" spans="1:30" ht="22.5">
      <c r="A157" s="106">
        <v>6</v>
      </c>
      <c r="B157" s="75" t="s">
        <v>255</v>
      </c>
      <c r="C157" s="74" t="s">
        <v>200</v>
      </c>
      <c r="D157" s="74" t="s">
        <v>160</v>
      </c>
      <c r="E157" s="74" t="s">
        <v>161</v>
      </c>
      <c r="F157" s="183" t="s">
        <v>161</v>
      </c>
      <c r="G157" s="74">
        <v>2010</v>
      </c>
      <c r="H157" s="76">
        <v>92985.26</v>
      </c>
      <c r="I157" s="470" t="s">
        <v>259</v>
      </c>
      <c r="J157" s="154" t="s">
        <v>1094</v>
      </c>
      <c r="K157" s="48" t="s">
        <v>192</v>
      </c>
      <c r="L157" s="74" t="s">
        <v>445</v>
      </c>
      <c r="M157" s="74"/>
      <c r="N157" s="74"/>
      <c r="O157" s="74"/>
      <c r="P157" s="74"/>
      <c r="Q157" s="74"/>
      <c r="R157" s="74">
        <v>6</v>
      </c>
      <c r="S157" s="74" t="s">
        <v>202</v>
      </c>
      <c r="T157" s="74"/>
      <c r="U157" s="74"/>
      <c r="V157" s="74"/>
      <c r="W157" s="74"/>
      <c r="X157" s="74"/>
      <c r="Y157" s="74"/>
      <c r="Z157" s="74"/>
      <c r="AA157" s="251">
        <v>265.5</v>
      </c>
      <c r="AB157" s="251"/>
      <c r="AC157" s="251"/>
      <c r="AD157" s="252"/>
    </row>
    <row r="158" spans="1:30" ht="22.5">
      <c r="A158" s="104">
        <v>7</v>
      </c>
      <c r="B158" s="75" t="s">
        <v>256</v>
      </c>
      <c r="C158" s="74" t="s">
        <v>200</v>
      </c>
      <c r="D158" s="74" t="s">
        <v>160</v>
      </c>
      <c r="E158" s="74" t="s">
        <v>161</v>
      </c>
      <c r="F158" s="183" t="s">
        <v>161</v>
      </c>
      <c r="G158" s="74">
        <v>2010</v>
      </c>
      <c r="H158" s="76">
        <v>278955.79</v>
      </c>
      <c r="I158" s="470" t="s">
        <v>259</v>
      </c>
      <c r="J158" s="154" t="s">
        <v>1095</v>
      </c>
      <c r="K158" s="48" t="s">
        <v>192</v>
      </c>
      <c r="L158" s="74" t="s">
        <v>445</v>
      </c>
      <c r="M158" s="74"/>
      <c r="N158" s="74"/>
      <c r="O158" s="74"/>
      <c r="P158" s="74"/>
      <c r="Q158" s="74"/>
      <c r="R158" s="74">
        <v>7</v>
      </c>
      <c r="S158" s="74" t="s">
        <v>202</v>
      </c>
      <c r="T158" s="74"/>
      <c r="U158" s="74"/>
      <c r="V158" s="74"/>
      <c r="W158" s="74"/>
      <c r="X158" s="74"/>
      <c r="Y158" s="74"/>
      <c r="Z158" s="74"/>
      <c r="AA158" s="251">
        <v>748</v>
      </c>
      <c r="AB158" s="251"/>
      <c r="AC158" s="251"/>
      <c r="AD158" s="252"/>
    </row>
    <row r="159" spans="1:30" ht="22.5">
      <c r="A159" s="106">
        <v>8</v>
      </c>
      <c r="B159" s="75" t="s">
        <v>257</v>
      </c>
      <c r="C159" s="74" t="s">
        <v>200</v>
      </c>
      <c r="D159" s="74" t="s">
        <v>160</v>
      </c>
      <c r="E159" s="74" t="s">
        <v>161</v>
      </c>
      <c r="F159" s="183" t="s">
        <v>161</v>
      </c>
      <c r="G159" s="74">
        <v>2010</v>
      </c>
      <c r="H159" s="76">
        <v>2088.02</v>
      </c>
      <c r="I159" s="470" t="s">
        <v>259</v>
      </c>
      <c r="J159" s="154" t="s">
        <v>1095</v>
      </c>
      <c r="K159" s="48" t="s">
        <v>192</v>
      </c>
      <c r="L159" s="74" t="s">
        <v>446</v>
      </c>
      <c r="M159" s="74"/>
      <c r="N159" s="74"/>
      <c r="O159" s="74"/>
      <c r="P159" s="74"/>
      <c r="Q159" s="74"/>
      <c r="R159" s="74">
        <v>8</v>
      </c>
      <c r="S159" s="74" t="s">
        <v>202</v>
      </c>
      <c r="T159" s="74"/>
      <c r="U159" s="74"/>
      <c r="V159" s="74"/>
      <c r="W159" s="74"/>
      <c r="X159" s="74"/>
      <c r="Y159" s="74"/>
      <c r="Z159" s="74"/>
      <c r="AA159" s="251">
        <v>154</v>
      </c>
      <c r="AB159" s="251"/>
      <c r="AC159" s="251"/>
      <c r="AD159" s="252"/>
    </row>
    <row r="160" spans="1:30" s="12" customFormat="1" ht="22.5">
      <c r="A160" s="157">
        <v>9</v>
      </c>
      <c r="B160" s="77" t="s">
        <v>944</v>
      </c>
      <c r="C160" s="146" t="s">
        <v>946</v>
      </c>
      <c r="D160" s="146"/>
      <c r="E160" s="146"/>
      <c r="F160" s="183"/>
      <c r="G160" s="146">
        <v>2019</v>
      </c>
      <c r="H160" s="57">
        <v>17779.65</v>
      </c>
      <c r="I160" s="156" t="s">
        <v>259</v>
      </c>
      <c r="J160" s="154"/>
      <c r="K160" s="49" t="s">
        <v>192</v>
      </c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233"/>
      <c r="AB160" s="233"/>
      <c r="AC160" s="233"/>
      <c r="AD160" s="155"/>
    </row>
    <row r="161" spans="1:30" s="12" customFormat="1" ht="22.5">
      <c r="A161" s="90">
        <v>10</v>
      </c>
      <c r="B161" s="77" t="s">
        <v>945</v>
      </c>
      <c r="C161" s="146" t="s">
        <v>946</v>
      </c>
      <c r="D161" s="146"/>
      <c r="E161" s="146"/>
      <c r="F161" s="183"/>
      <c r="G161" s="146">
        <v>2019</v>
      </c>
      <c r="H161" s="57">
        <v>11820.16</v>
      </c>
      <c r="I161" s="156" t="s">
        <v>259</v>
      </c>
      <c r="J161" s="154"/>
      <c r="K161" s="49" t="s">
        <v>192</v>
      </c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233"/>
      <c r="AB161" s="233"/>
      <c r="AC161" s="233"/>
      <c r="AD161" s="155"/>
    </row>
    <row r="162" spans="1:30" ht="22.5">
      <c r="A162" s="104">
        <v>11</v>
      </c>
      <c r="B162" s="75" t="s">
        <v>892</v>
      </c>
      <c r="C162" s="74" t="s">
        <v>200</v>
      </c>
      <c r="D162" s="74" t="s">
        <v>160</v>
      </c>
      <c r="E162" s="74" t="s">
        <v>161</v>
      </c>
      <c r="F162" s="183" t="s">
        <v>161</v>
      </c>
      <c r="G162" s="74">
        <v>2010</v>
      </c>
      <c r="H162" s="76">
        <v>1636349.82</v>
      </c>
      <c r="I162" s="470" t="s">
        <v>259</v>
      </c>
      <c r="J162" s="154" t="s">
        <v>1093</v>
      </c>
      <c r="K162" s="48" t="s">
        <v>192</v>
      </c>
      <c r="L162" s="74" t="s">
        <v>447</v>
      </c>
      <c r="M162" s="74"/>
      <c r="N162" s="74" t="s">
        <v>303</v>
      </c>
      <c r="O162" s="74" t="s">
        <v>172</v>
      </c>
      <c r="P162" s="74" t="s">
        <v>172</v>
      </c>
      <c r="Q162" s="74" t="s">
        <v>172</v>
      </c>
      <c r="R162" s="74">
        <v>9</v>
      </c>
      <c r="S162" s="74" t="s">
        <v>202</v>
      </c>
      <c r="T162" s="74" t="s">
        <v>174</v>
      </c>
      <c r="U162" s="74" t="s">
        <v>170</v>
      </c>
      <c r="V162" s="74" t="s">
        <v>170</v>
      </c>
      <c r="W162" s="74" t="s">
        <v>170</v>
      </c>
      <c r="X162" s="74" t="s">
        <v>170</v>
      </c>
      <c r="Y162" s="74" t="s">
        <v>164</v>
      </c>
      <c r="Z162" s="74" t="s">
        <v>170</v>
      </c>
      <c r="AA162" s="74" t="s">
        <v>895</v>
      </c>
      <c r="AB162" s="251">
        <v>1</v>
      </c>
      <c r="AC162" s="251" t="s">
        <v>161</v>
      </c>
      <c r="AD162" s="252" t="s">
        <v>161</v>
      </c>
    </row>
    <row r="163" spans="1:30" s="12" customFormat="1" ht="13.5" thickBot="1">
      <c r="A163" s="590" t="s">
        <v>108</v>
      </c>
      <c r="B163" s="591"/>
      <c r="C163" s="591"/>
      <c r="D163" s="591"/>
      <c r="E163" s="591"/>
      <c r="F163" s="591"/>
      <c r="G163" s="592"/>
      <c r="H163" s="91">
        <f>SUM(H152:H162)</f>
        <v>23942953.29</v>
      </c>
      <c r="I163" s="91"/>
      <c r="J163" s="92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93"/>
      <c r="AB163" s="93"/>
      <c r="AC163" s="93"/>
      <c r="AD163" s="94"/>
    </row>
    <row r="164" spans="1:30" ht="19.5" customHeight="1" thickBot="1">
      <c r="A164" s="601" t="s">
        <v>151</v>
      </c>
      <c r="B164" s="586"/>
      <c r="C164" s="586"/>
      <c r="D164" s="586"/>
      <c r="E164" s="586"/>
      <c r="F164" s="586"/>
      <c r="G164" s="586"/>
      <c r="H164" s="586"/>
      <c r="I164" s="586"/>
      <c r="J164" s="586"/>
      <c r="K164" s="586"/>
      <c r="L164" s="586"/>
      <c r="M164" s="586"/>
      <c r="N164" s="586"/>
      <c r="O164" s="586"/>
      <c r="P164" s="586"/>
      <c r="Q164" s="586"/>
      <c r="R164" s="586"/>
      <c r="S164" s="586"/>
      <c r="T164" s="586"/>
      <c r="U164" s="586"/>
      <c r="V164" s="586"/>
      <c r="W164" s="586"/>
      <c r="X164" s="586"/>
      <c r="Y164" s="586"/>
      <c r="Z164" s="586"/>
      <c r="AA164" s="586"/>
      <c r="AB164" s="586"/>
      <c r="AC164" s="586"/>
      <c r="AD164" s="602"/>
    </row>
    <row r="165" spans="1:37" ht="85.5" customHeight="1">
      <c r="A165" s="104">
        <v>1</v>
      </c>
      <c r="B165" s="81" t="s">
        <v>205</v>
      </c>
      <c r="C165" s="48" t="s">
        <v>206</v>
      </c>
      <c r="D165" s="48" t="s">
        <v>171</v>
      </c>
      <c r="E165" s="473" t="s">
        <v>172</v>
      </c>
      <c r="F165" s="74" t="s">
        <v>161</v>
      </c>
      <c r="G165" s="48">
        <v>1914</v>
      </c>
      <c r="H165" s="165">
        <v>4454000</v>
      </c>
      <c r="I165" s="468" t="s">
        <v>258</v>
      </c>
      <c r="J165" s="153" t="s">
        <v>1125</v>
      </c>
      <c r="K165" s="48" t="s">
        <v>213</v>
      </c>
      <c r="L165" s="48" t="s">
        <v>215</v>
      </c>
      <c r="M165" s="48" t="s">
        <v>216</v>
      </c>
      <c r="N165" s="48" t="s">
        <v>217</v>
      </c>
      <c r="O165" s="48"/>
      <c r="P165" s="48"/>
      <c r="Q165" s="48"/>
      <c r="R165" s="48">
        <v>1</v>
      </c>
      <c r="S165" s="81" t="s">
        <v>852</v>
      </c>
      <c r="T165" s="458" t="s">
        <v>1126</v>
      </c>
      <c r="U165" s="48" t="s">
        <v>169</v>
      </c>
      <c r="V165" s="48" t="s">
        <v>168</v>
      </c>
      <c r="W165" s="48" t="s">
        <v>169</v>
      </c>
      <c r="X165" s="48" t="s">
        <v>169</v>
      </c>
      <c r="Y165" s="48" t="s">
        <v>174</v>
      </c>
      <c r="Z165" s="48" t="s">
        <v>169</v>
      </c>
      <c r="AA165" s="459">
        <v>1876.99</v>
      </c>
      <c r="AB165" s="459">
        <v>3</v>
      </c>
      <c r="AC165" s="459" t="s">
        <v>171</v>
      </c>
      <c r="AD165" s="461" t="s">
        <v>172</v>
      </c>
      <c r="AF165" s="571"/>
      <c r="AG165" s="571"/>
      <c r="AH165" s="571"/>
      <c r="AI165" s="571"/>
      <c r="AJ165" s="571"/>
      <c r="AK165" s="571"/>
    </row>
    <row r="166" spans="1:30" ht="22.5">
      <c r="A166" s="106">
        <v>2</v>
      </c>
      <c r="B166" s="75" t="s">
        <v>207</v>
      </c>
      <c r="C166" s="74" t="s">
        <v>206</v>
      </c>
      <c r="D166" s="48" t="s">
        <v>171</v>
      </c>
      <c r="E166" s="251" t="s">
        <v>172</v>
      </c>
      <c r="F166" s="74"/>
      <c r="G166" s="74">
        <v>2001</v>
      </c>
      <c r="H166" s="76">
        <v>187247.34</v>
      </c>
      <c r="I166" s="470" t="s">
        <v>259</v>
      </c>
      <c r="J166" s="110"/>
      <c r="K166" s="74" t="s">
        <v>213</v>
      </c>
      <c r="L166" s="48"/>
      <c r="M166" s="74"/>
      <c r="N166" s="74"/>
      <c r="O166" s="74"/>
      <c r="P166" s="74"/>
      <c r="Q166" s="74"/>
      <c r="R166" s="74">
        <v>2</v>
      </c>
      <c r="S166" s="74"/>
      <c r="T166" s="74"/>
      <c r="U166" s="74"/>
      <c r="V166" s="74"/>
      <c r="W166" s="74"/>
      <c r="X166" s="74"/>
      <c r="Y166" s="74"/>
      <c r="Z166" s="74"/>
      <c r="AA166" s="251"/>
      <c r="AB166" s="251"/>
      <c r="AC166" s="251"/>
      <c r="AD166" s="252"/>
    </row>
    <row r="167" spans="1:30" ht="22.5">
      <c r="A167" s="106">
        <v>3</v>
      </c>
      <c r="B167" s="75" t="s">
        <v>208</v>
      </c>
      <c r="C167" s="74" t="s">
        <v>206</v>
      </c>
      <c r="D167" s="48" t="s">
        <v>171</v>
      </c>
      <c r="E167" s="459" t="s">
        <v>172</v>
      </c>
      <c r="F167" s="48"/>
      <c r="G167" s="74">
        <v>2012</v>
      </c>
      <c r="H167" s="76">
        <v>391972.96</v>
      </c>
      <c r="I167" s="470" t="s">
        <v>259</v>
      </c>
      <c r="J167" s="110"/>
      <c r="K167" s="74" t="s">
        <v>213</v>
      </c>
      <c r="L167" s="74"/>
      <c r="M167" s="74"/>
      <c r="N167" s="74"/>
      <c r="O167" s="74"/>
      <c r="P167" s="74"/>
      <c r="Q167" s="74"/>
      <c r="R167" s="74">
        <v>3</v>
      </c>
      <c r="S167" s="74"/>
      <c r="T167" s="74"/>
      <c r="U167" s="74"/>
      <c r="V167" s="74"/>
      <c r="W167" s="74"/>
      <c r="X167" s="74"/>
      <c r="Y167" s="74"/>
      <c r="Z167" s="74"/>
      <c r="AA167" s="251"/>
      <c r="AB167" s="251"/>
      <c r="AC167" s="251"/>
      <c r="AD167" s="252"/>
    </row>
    <row r="168" spans="1:30" ht="22.5">
      <c r="A168" s="106">
        <v>4</v>
      </c>
      <c r="B168" s="75" t="s">
        <v>209</v>
      </c>
      <c r="C168" s="74" t="s">
        <v>206</v>
      </c>
      <c r="D168" s="74" t="s">
        <v>171</v>
      </c>
      <c r="E168" s="251" t="s">
        <v>172</v>
      </c>
      <c r="F168" s="74" t="s">
        <v>161</v>
      </c>
      <c r="G168" s="74">
        <v>2010</v>
      </c>
      <c r="H168" s="76">
        <v>168878.12</v>
      </c>
      <c r="I168" s="470" t="s">
        <v>259</v>
      </c>
      <c r="J168" s="110"/>
      <c r="K168" s="74" t="s">
        <v>213</v>
      </c>
      <c r="L168" s="74"/>
      <c r="M168" s="74"/>
      <c r="N168" s="74"/>
      <c r="O168" s="74"/>
      <c r="P168" s="74"/>
      <c r="Q168" s="74"/>
      <c r="R168" s="74">
        <v>4</v>
      </c>
      <c r="S168" s="74"/>
      <c r="T168" s="74"/>
      <c r="U168" s="74"/>
      <c r="V168" s="74"/>
      <c r="W168" s="74"/>
      <c r="X168" s="74"/>
      <c r="Y168" s="74"/>
      <c r="Z168" s="74"/>
      <c r="AA168" s="251"/>
      <c r="AB168" s="251"/>
      <c r="AC168" s="251"/>
      <c r="AD168" s="252"/>
    </row>
    <row r="169" spans="1:30" ht="22.5">
      <c r="A169" s="106">
        <v>5</v>
      </c>
      <c r="B169" s="75" t="s">
        <v>210</v>
      </c>
      <c r="C169" s="74" t="s">
        <v>206</v>
      </c>
      <c r="D169" s="74" t="s">
        <v>171</v>
      </c>
      <c r="E169" s="251" t="s">
        <v>172</v>
      </c>
      <c r="F169" s="74" t="s">
        <v>161</v>
      </c>
      <c r="G169" s="74">
        <v>1930</v>
      </c>
      <c r="H169" s="71">
        <v>2126000</v>
      </c>
      <c r="I169" s="470" t="s">
        <v>258</v>
      </c>
      <c r="J169" s="110" t="s">
        <v>1124</v>
      </c>
      <c r="K169" s="74" t="s">
        <v>214</v>
      </c>
      <c r="L169" s="74" t="s">
        <v>218</v>
      </c>
      <c r="M169" s="74" t="s">
        <v>219</v>
      </c>
      <c r="N169" s="74" t="s">
        <v>220</v>
      </c>
      <c r="O169" s="74"/>
      <c r="P169" s="74"/>
      <c r="Q169" s="74"/>
      <c r="R169" s="74">
        <v>5</v>
      </c>
      <c r="S169" s="74"/>
      <c r="T169" s="74"/>
      <c r="U169" s="74" t="s">
        <v>221</v>
      </c>
      <c r="V169" s="74" t="s">
        <v>168</v>
      </c>
      <c r="W169" s="74" t="s">
        <v>169</v>
      </c>
      <c r="X169" s="74" t="s">
        <v>169</v>
      </c>
      <c r="Y169" s="74" t="s">
        <v>174</v>
      </c>
      <c r="Z169" s="74" t="s">
        <v>169</v>
      </c>
      <c r="AA169" s="251">
        <v>896</v>
      </c>
      <c r="AB169" s="251">
        <v>2</v>
      </c>
      <c r="AC169" s="251" t="s">
        <v>171</v>
      </c>
      <c r="AD169" s="252" t="s">
        <v>172</v>
      </c>
    </row>
    <row r="170" spans="1:30" ht="22.5">
      <c r="A170" s="106">
        <v>6</v>
      </c>
      <c r="B170" s="75" t="s">
        <v>211</v>
      </c>
      <c r="C170" s="74" t="s">
        <v>206</v>
      </c>
      <c r="D170" s="74" t="s">
        <v>171</v>
      </c>
      <c r="E170" s="251" t="s">
        <v>172</v>
      </c>
      <c r="F170" s="74" t="s">
        <v>161</v>
      </c>
      <c r="G170" s="74">
        <v>1930</v>
      </c>
      <c r="H170" s="76">
        <v>5696.11</v>
      </c>
      <c r="I170" s="470" t="s">
        <v>259</v>
      </c>
      <c r="J170" s="110"/>
      <c r="K170" s="74" t="s">
        <v>214</v>
      </c>
      <c r="L170" s="74" t="s">
        <v>218</v>
      </c>
      <c r="M170" s="74" t="s">
        <v>222</v>
      </c>
      <c r="N170" s="74" t="s">
        <v>220</v>
      </c>
      <c r="O170" s="74"/>
      <c r="P170" s="74"/>
      <c r="Q170" s="74"/>
      <c r="R170" s="74">
        <v>6</v>
      </c>
      <c r="S170" s="74"/>
      <c r="T170" s="74"/>
      <c r="U170" s="74" t="s">
        <v>169</v>
      </c>
      <c r="V170" s="74" t="s">
        <v>169</v>
      </c>
      <c r="W170" s="74" t="s">
        <v>169</v>
      </c>
      <c r="X170" s="74" t="s">
        <v>169</v>
      </c>
      <c r="Y170" s="74" t="s">
        <v>174</v>
      </c>
      <c r="Z170" s="74" t="s">
        <v>223</v>
      </c>
      <c r="AA170" s="78"/>
      <c r="AB170" s="78"/>
      <c r="AC170" s="78"/>
      <c r="AD170" s="474"/>
    </row>
    <row r="171" spans="1:30" ht="22.5">
      <c r="A171" s="106">
        <v>7</v>
      </c>
      <c r="B171" s="75" t="s">
        <v>207</v>
      </c>
      <c r="C171" s="74" t="s">
        <v>206</v>
      </c>
      <c r="D171" s="74" t="s">
        <v>171</v>
      </c>
      <c r="E171" s="251" t="s">
        <v>172</v>
      </c>
      <c r="F171" s="74" t="s">
        <v>161</v>
      </c>
      <c r="G171" s="74">
        <v>2004</v>
      </c>
      <c r="H171" s="76">
        <v>117697.18</v>
      </c>
      <c r="I171" s="470" t="s">
        <v>259</v>
      </c>
      <c r="J171" s="110"/>
      <c r="K171" s="74" t="s">
        <v>214</v>
      </c>
      <c r="L171" s="74"/>
      <c r="M171" s="74"/>
      <c r="N171" s="74"/>
      <c r="O171" s="74"/>
      <c r="P171" s="74"/>
      <c r="Q171" s="74"/>
      <c r="R171" s="74">
        <v>7</v>
      </c>
      <c r="S171" s="74"/>
      <c r="T171" s="74"/>
      <c r="U171" s="74"/>
      <c r="V171" s="74"/>
      <c r="W171" s="74"/>
      <c r="X171" s="74"/>
      <c r="Y171" s="74"/>
      <c r="Z171" s="74"/>
      <c r="AA171" s="78"/>
      <c r="AB171" s="78"/>
      <c r="AC171" s="78"/>
      <c r="AD171" s="474"/>
    </row>
    <row r="172" spans="1:30" ht="22.5">
      <c r="A172" s="106">
        <v>8</v>
      </c>
      <c r="B172" s="75" t="s">
        <v>212</v>
      </c>
      <c r="C172" s="74" t="s">
        <v>206</v>
      </c>
      <c r="D172" s="74" t="s">
        <v>171</v>
      </c>
      <c r="E172" s="251" t="s">
        <v>172</v>
      </c>
      <c r="F172" s="74" t="s">
        <v>161</v>
      </c>
      <c r="G172" s="74">
        <v>1930</v>
      </c>
      <c r="H172" s="76">
        <v>12210.43</v>
      </c>
      <c r="I172" s="470" t="s">
        <v>259</v>
      </c>
      <c r="J172" s="110"/>
      <c r="K172" s="74" t="s">
        <v>214</v>
      </c>
      <c r="L172" s="74" t="s">
        <v>218</v>
      </c>
      <c r="M172" s="74" t="s">
        <v>222</v>
      </c>
      <c r="N172" s="74" t="s">
        <v>224</v>
      </c>
      <c r="O172" s="74"/>
      <c r="P172" s="74"/>
      <c r="Q172" s="74"/>
      <c r="R172" s="74">
        <v>8</v>
      </c>
      <c r="S172" s="74"/>
      <c r="T172" s="74"/>
      <c r="U172" s="74" t="s">
        <v>169</v>
      </c>
      <c r="V172" s="74" t="s">
        <v>169</v>
      </c>
      <c r="W172" s="74" t="s">
        <v>169</v>
      </c>
      <c r="X172" s="74" t="s">
        <v>169</v>
      </c>
      <c r="Y172" s="74" t="s">
        <v>174</v>
      </c>
      <c r="Z172" s="74" t="s">
        <v>169</v>
      </c>
      <c r="AA172" s="78"/>
      <c r="AB172" s="78"/>
      <c r="AC172" s="78"/>
      <c r="AD172" s="474"/>
    </row>
    <row r="173" spans="1:30" ht="22.5">
      <c r="A173" s="106">
        <v>9</v>
      </c>
      <c r="B173" s="75" t="s">
        <v>208</v>
      </c>
      <c r="C173" s="74" t="s">
        <v>206</v>
      </c>
      <c r="D173" s="74" t="s">
        <v>171</v>
      </c>
      <c r="E173" s="475" t="s">
        <v>172</v>
      </c>
      <c r="F173" s="476" t="s">
        <v>161</v>
      </c>
      <c r="G173" s="74">
        <v>2015</v>
      </c>
      <c r="H173" s="76">
        <v>346676.13</v>
      </c>
      <c r="I173" s="470" t="s">
        <v>259</v>
      </c>
      <c r="J173" s="110"/>
      <c r="K173" s="74" t="s">
        <v>214</v>
      </c>
      <c r="L173" s="74"/>
      <c r="M173" s="74"/>
      <c r="N173" s="74"/>
      <c r="O173" s="74"/>
      <c r="P173" s="74"/>
      <c r="Q173" s="74"/>
      <c r="R173" s="74">
        <v>9</v>
      </c>
      <c r="S173" s="74"/>
      <c r="T173" s="74"/>
      <c r="U173" s="74"/>
      <c r="V173" s="74"/>
      <c r="W173" s="74"/>
      <c r="X173" s="74"/>
      <c r="Y173" s="74"/>
      <c r="Z173" s="74"/>
      <c r="AA173" s="78"/>
      <c r="AB173" s="78"/>
      <c r="AC173" s="78"/>
      <c r="AD173" s="474"/>
    </row>
    <row r="174" spans="1:30" s="12" customFormat="1" ht="13.5" thickBot="1">
      <c r="A174" s="159"/>
      <c r="B174" s="160"/>
      <c r="C174" s="53"/>
      <c r="D174" s="53"/>
      <c r="E174" s="53"/>
      <c r="F174" s="234" t="s">
        <v>108</v>
      </c>
      <c r="G174" s="97"/>
      <c r="H174" s="91">
        <f>SUM(H165:H173)</f>
        <v>7810378.27</v>
      </c>
      <c r="I174" s="93"/>
      <c r="J174" s="92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93"/>
      <c r="AB174" s="93"/>
      <c r="AC174" s="93"/>
      <c r="AD174" s="94"/>
    </row>
    <row r="175" spans="1:30" ht="19.5" customHeight="1" thickBot="1">
      <c r="A175" s="595" t="s">
        <v>181</v>
      </c>
      <c r="B175" s="596"/>
      <c r="C175" s="596"/>
      <c r="D175" s="596"/>
      <c r="E175" s="596"/>
      <c r="F175" s="596"/>
      <c r="G175" s="596"/>
      <c r="H175" s="596"/>
      <c r="I175" s="596"/>
      <c r="J175" s="596"/>
      <c r="K175" s="596"/>
      <c r="L175" s="596"/>
      <c r="M175" s="596"/>
      <c r="N175" s="596"/>
      <c r="O175" s="596"/>
      <c r="P175" s="596"/>
      <c r="Q175" s="596"/>
      <c r="R175" s="596"/>
      <c r="S175" s="596"/>
      <c r="T175" s="596"/>
      <c r="U175" s="596"/>
      <c r="V175" s="596"/>
      <c r="W175" s="596"/>
      <c r="X175" s="596"/>
      <c r="Y175" s="596"/>
      <c r="Z175" s="596"/>
      <c r="AA175" s="596"/>
      <c r="AB175" s="596"/>
      <c r="AC175" s="596"/>
      <c r="AD175" s="597"/>
    </row>
    <row r="176" spans="1:30" ht="13.5" thickBot="1">
      <c r="A176" s="618" t="s">
        <v>225</v>
      </c>
      <c r="B176" s="619"/>
      <c r="C176" s="619"/>
      <c r="D176" s="619"/>
      <c r="E176" s="619"/>
      <c r="F176" s="619"/>
      <c r="G176" s="619"/>
      <c r="H176" s="619"/>
      <c r="I176" s="619"/>
      <c r="J176" s="619"/>
      <c r="K176" s="619"/>
      <c r="L176" s="619"/>
      <c r="M176" s="619"/>
      <c r="N176" s="619"/>
      <c r="O176" s="619"/>
      <c r="P176" s="619"/>
      <c r="Q176" s="619"/>
      <c r="R176" s="619"/>
      <c r="S176" s="619"/>
      <c r="T176" s="619"/>
      <c r="U176" s="619"/>
      <c r="V176" s="619"/>
      <c r="W176" s="619"/>
      <c r="X176" s="619"/>
      <c r="Y176" s="619"/>
      <c r="Z176" s="619"/>
      <c r="AA176" s="619"/>
      <c r="AB176" s="619"/>
      <c r="AC176" s="619"/>
      <c r="AD176" s="620"/>
    </row>
    <row r="177" spans="1:30" ht="19.5" customHeight="1" thickBot="1">
      <c r="A177" s="568" t="s">
        <v>451</v>
      </c>
      <c r="B177" s="569"/>
      <c r="C177" s="569"/>
      <c r="D177" s="569"/>
      <c r="E177" s="569"/>
      <c r="F177" s="569"/>
      <c r="G177" s="569"/>
      <c r="H177" s="569"/>
      <c r="I177" s="569"/>
      <c r="J177" s="569"/>
      <c r="K177" s="569"/>
      <c r="L177" s="569"/>
      <c r="M177" s="569"/>
      <c r="N177" s="569"/>
      <c r="O177" s="569"/>
      <c r="P177" s="569"/>
      <c r="Q177" s="569"/>
      <c r="R177" s="569"/>
      <c r="S177" s="569"/>
      <c r="T177" s="569"/>
      <c r="U177" s="569"/>
      <c r="V177" s="569"/>
      <c r="W177" s="569"/>
      <c r="X177" s="569"/>
      <c r="Y177" s="569"/>
      <c r="Z177" s="569"/>
      <c r="AA177" s="569"/>
      <c r="AB177" s="569"/>
      <c r="AC177" s="569"/>
      <c r="AD177" s="570"/>
    </row>
    <row r="178" spans="1:40" s="5" customFormat="1" ht="134.25" customHeight="1">
      <c r="A178" s="104">
        <v>1</v>
      </c>
      <c r="B178" s="456" t="s">
        <v>158</v>
      </c>
      <c r="C178" s="48" t="s">
        <v>159</v>
      </c>
      <c r="D178" s="48" t="s">
        <v>160</v>
      </c>
      <c r="E178" s="48" t="s">
        <v>161</v>
      </c>
      <c r="F178" s="48" t="s">
        <v>161</v>
      </c>
      <c r="G178" s="48" t="s">
        <v>162</v>
      </c>
      <c r="H178" s="468">
        <v>8542000</v>
      </c>
      <c r="I178" s="455" t="s">
        <v>258</v>
      </c>
      <c r="J178" s="457" t="s">
        <v>647</v>
      </c>
      <c r="K178" s="48" t="s">
        <v>165</v>
      </c>
      <c r="L178" s="48" t="s">
        <v>643</v>
      </c>
      <c r="M178" s="48" t="s">
        <v>644</v>
      </c>
      <c r="N178" s="48" t="s">
        <v>166</v>
      </c>
      <c r="O178" s="48"/>
      <c r="P178" s="48"/>
      <c r="Q178" s="48"/>
      <c r="R178" s="48">
        <v>1</v>
      </c>
      <c r="S178" s="48" t="s">
        <v>691</v>
      </c>
      <c r="T178" s="48" t="s">
        <v>587</v>
      </c>
      <c r="U178" s="48" t="s">
        <v>642</v>
      </c>
      <c r="V178" s="48" t="s">
        <v>178</v>
      </c>
      <c r="W178" s="48" t="s">
        <v>169</v>
      </c>
      <c r="X178" s="48" t="s">
        <v>692</v>
      </c>
      <c r="Y178" s="48" t="s">
        <v>170</v>
      </c>
      <c r="Z178" s="48" t="s">
        <v>170</v>
      </c>
      <c r="AA178" s="469">
        <v>3599.47</v>
      </c>
      <c r="AB178" s="459">
        <v>3</v>
      </c>
      <c r="AC178" s="459" t="s">
        <v>171</v>
      </c>
      <c r="AD178" s="461" t="s">
        <v>172</v>
      </c>
      <c r="AE178" s="608"/>
      <c r="AF178" s="609"/>
      <c r="AG178" s="609"/>
      <c r="AH178" s="609"/>
      <c r="AI178" s="609"/>
      <c r="AJ178" s="609"/>
      <c r="AK178" s="609"/>
      <c r="AL178" s="609"/>
      <c r="AM178" s="609"/>
      <c r="AN178" s="609"/>
    </row>
    <row r="179" spans="1:34" s="5" customFormat="1" ht="45">
      <c r="A179" s="106">
        <v>2</v>
      </c>
      <c r="B179" s="235" t="s">
        <v>1286</v>
      </c>
      <c r="C179" s="48" t="s">
        <v>159</v>
      </c>
      <c r="D179" s="48" t="s">
        <v>160</v>
      </c>
      <c r="E179" s="48" t="s">
        <v>161</v>
      </c>
      <c r="F179" s="48" t="s">
        <v>161</v>
      </c>
      <c r="G179" s="74" t="s">
        <v>1287</v>
      </c>
      <c r="H179" s="470">
        <f>3504000+156059.94</f>
        <v>3660059.94</v>
      </c>
      <c r="I179" s="70" t="s">
        <v>258</v>
      </c>
      <c r="J179" s="457" t="s">
        <v>648</v>
      </c>
      <c r="K179" s="48" t="s">
        <v>165</v>
      </c>
      <c r="L179" s="74" t="s">
        <v>645</v>
      </c>
      <c r="M179" s="74" t="s">
        <v>646</v>
      </c>
      <c r="N179" s="48" t="s">
        <v>166</v>
      </c>
      <c r="O179" s="48"/>
      <c r="P179" s="48"/>
      <c r="Q179" s="48"/>
      <c r="R179" s="74">
        <v>2</v>
      </c>
      <c r="S179" s="48" t="s">
        <v>691</v>
      </c>
      <c r="T179" s="74"/>
      <c r="U179" s="48" t="s">
        <v>168</v>
      </c>
      <c r="V179" s="74" t="s">
        <v>170</v>
      </c>
      <c r="W179" s="48" t="s">
        <v>169</v>
      </c>
      <c r="X179" s="74" t="s">
        <v>173</v>
      </c>
      <c r="Y179" s="48" t="s">
        <v>170</v>
      </c>
      <c r="Z179" s="48" t="s">
        <v>170</v>
      </c>
      <c r="AA179" s="471">
        <v>936.25</v>
      </c>
      <c r="AB179" s="251">
        <v>1</v>
      </c>
      <c r="AC179" s="251" t="s">
        <v>172</v>
      </c>
      <c r="AD179" s="461" t="s">
        <v>172</v>
      </c>
      <c r="AE179" s="610"/>
      <c r="AF179" s="611"/>
      <c r="AG179" s="611"/>
      <c r="AH179" s="611"/>
    </row>
    <row r="180" spans="1:30" s="5" customFormat="1" ht="22.5">
      <c r="A180" s="106">
        <v>3</v>
      </c>
      <c r="B180" s="235" t="s">
        <v>163</v>
      </c>
      <c r="C180" s="74" t="s">
        <v>163</v>
      </c>
      <c r="D180" s="48" t="s">
        <v>160</v>
      </c>
      <c r="E180" s="48" t="s">
        <v>161</v>
      </c>
      <c r="F180" s="48" t="s">
        <v>161</v>
      </c>
      <c r="G180" s="74">
        <v>1997</v>
      </c>
      <c r="H180" s="470">
        <v>65000</v>
      </c>
      <c r="I180" s="70" t="s">
        <v>258</v>
      </c>
      <c r="J180" s="110" t="s">
        <v>164</v>
      </c>
      <c r="K180" s="48" t="s">
        <v>165</v>
      </c>
      <c r="L180" s="74" t="s">
        <v>167</v>
      </c>
      <c r="M180" s="74"/>
      <c r="N180" s="48" t="s">
        <v>166</v>
      </c>
      <c r="O180" s="48"/>
      <c r="P180" s="48"/>
      <c r="Q180" s="48"/>
      <c r="R180" s="74">
        <v>3</v>
      </c>
      <c r="S180" s="48" t="s">
        <v>691</v>
      </c>
      <c r="T180" s="74"/>
      <c r="U180" s="48" t="s">
        <v>168</v>
      </c>
      <c r="V180" s="74" t="s">
        <v>174</v>
      </c>
      <c r="W180" s="74" t="s">
        <v>174</v>
      </c>
      <c r="X180" s="74" t="s">
        <v>174</v>
      </c>
      <c r="Y180" s="74" t="s">
        <v>174</v>
      </c>
      <c r="Z180" s="74" t="s">
        <v>174</v>
      </c>
      <c r="AA180" s="471">
        <v>24.75</v>
      </c>
      <c r="AB180" s="251">
        <v>1</v>
      </c>
      <c r="AC180" s="251" t="s">
        <v>172</v>
      </c>
      <c r="AD180" s="461" t="s">
        <v>172</v>
      </c>
    </row>
    <row r="181" spans="1:30" s="5" customFormat="1" ht="22.5">
      <c r="A181" s="106">
        <v>4</v>
      </c>
      <c r="B181" s="235" t="s">
        <v>163</v>
      </c>
      <c r="C181" s="74" t="s">
        <v>163</v>
      </c>
      <c r="D181" s="48" t="s">
        <v>160</v>
      </c>
      <c r="E181" s="48" t="s">
        <v>161</v>
      </c>
      <c r="F181" s="48" t="s">
        <v>161</v>
      </c>
      <c r="G181" s="74">
        <v>1997</v>
      </c>
      <c r="H181" s="470">
        <v>52000</v>
      </c>
      <c r="I181" s="70" t="s">
        <v>258</v>
      </c>
      <c r="J181" s="110" t="s">
        <v>164</v>
      </c>
      <c r="K181" s="48" t="s">
        <v>165</v>
      </c>
      <c r="L181" s="74" t="s">
        <v>167</v>
      </c>
      <c r="M181" s="74"/>
      <c r="N181" s="48" t="s">
        <v>166</v>
      </c>
      <c r="O181" s="48"/>
      <c r="P181" s="48"/>
      <c r="Q181" s="48"/>
      <c r="R181" s="74">
        <v>4</v>
      </c>
      <c r="S181" s="48" t="s">
        <v>691</v>
      </c>
      <c r="T181" s="74"/>
      <c r="U181" s="48" t="s">
        <v>168</v>
      </c>
      <c r="V181" s="74" t="s">
        <v>174</v>
      </c>
      <c r="W181" s="74" t="s">
        <v>174</v>
      </c>
      <c r="X181" s="74" t="s">
        <v>174</v>
      </c>
      <c r="Y181" s="74" t="s">
        <v>174</v>
      </c>
      <c r="Z181" s="74" t="s">
        <v>174</v>
      </c>
      <c r="AA181" s="471">
        <v>20</v>
      </c>
      <c r="AB181" s="251">
        <v>1</v>
      </c>
      <c r="AC181" s="251" t="s">
        <v>172</v>
      </c>
      <c r="AD181" s="461" t="s">
        <v>172</v>
      </c>
    </row>
    <row r="182" spans="1:30" s="5" customFormat="1" ht="22.5">
      <c r="A182" s="106">
        <v>5</v>
      </c>
      <c r="B182" s="235" t="s">
        <v>163</v>
      </c>
      <c r="C182" s="74" t="s">
        <v>163</v>
      </c>
      <c r="D182" s="48" t="s">
        <v>160</v>
      </c>
      <c r="E182" s="48" t="s">
        <v>161</v>
      </c>
      <c r="F182" s="48" t="s">
        <v>161</v>
      </c>
      <c r="G182" s="74">
        <v>1997</v>
      </c>
      <c r="H182" s="470">
        <v>58000</v>
      </c>
      <c r="I182" s="70" t="s">
        <v>258</v>
      </c>
      <c r="J182" s="110" t="s">
        <v>164</v>
      </c>
      <c r="K182" s="48" t="s">
        <v>165</v>
      </c>
      <c r="L182" s="74" t="s">
        <v>167</v>
      </c>
      <c r="M182" s="74"/>
      <c r="N182" s="48" t="s">
        <v>166</v>
      </c>
      <c r="O182" s="48"/>
      <c r="P182" s="48"/>
      <c r="Q182" s="48"/>
      <c r="R182" s="74">
        <v>5</v>
      </c>
      <c r="S182" s="48" t="s">
        <v>691</v>
      </c>
      <c r="T182" s="74"/>
      <c r="U182" s="48" t="s">
        <v>168</v>
      </c>
      <c r="V182" s="74" t="s">
        <v>174</v>
      </c>
      <c r="W182" s="74" t="s">
        <v>174</v>
      </c>
      <c r="X182" s="74" t="s">
        <v>174</v>
      </c>
      <c r="Y182" s="74" t="s">
        <v>174</v>
      </c>
      <c r="Z182" s="74" t="s">
        <v>174</v>
      </c>
      <c r="AA182" s="471">
        <v>22</v>
      </c>
      <c r="AB182" s="251">
        <v>1</v>
      </c>
      <c r="AC182" s="251" t="s">
        <v>172</v>
      </c>
      <c r="AD182" s="461" t="s">
        <v>172</v>
      </c>
    </row>
    <row r="183" spans="1:30" s="5" customFormat="1" ht="22.5">
      <c r="A183" s="106">
        <v>6</v>
      </c>
      <c r="B183" s="235" t="s">
        <v>163</v>
      </c>
      <c r="C183" s="74" t="s">
        <v>163</v>
      </c>
      <c r="D183" s="48" t="s">
        <v>160</v>
      </c>
      <c r="E183" s="48" t="s">
        <v>161</v>
      </c>
      <c r="F183" s="48" t="s">
        <v>161</v>
      </c>
      <c r="G183" s="74">
        <v>1997</v>
      </c>
      <c r="H183" s="470">
        <v>44000</v>
      </c>
      <c r="I183" s="70" t="s">
        <v>258</v>
      </c>
      <c r="J183" s="110" t="s">
        <v>164</v>
      </c>
      <c r="K183" s="48" t="s">
        <v>165</v>
      </c>
      <c r="L183" s="74" t="s">
        <v>167</v>
      </c>
      <c r="M183" s="74"/>
      <c r="N183" s="48" t="s">
        <v>166</v>
      </c>
      <c r="O183" s="48"/>
      <c r="P183" s="48"/>
      <c r="Q183" s="48"/>
      <c r="R183" s="74">
        <v>6</v>
      </c>
      <c r="S183" s="48" t="s">
        <v>691</v>
      </c>
      <c r="T183" s="74"/>
      <c r="U183" s="48" t="s">
        <v>168</v>
      </c>
      <c r="V183" s="74" t="s">
        <v>174</v>
      </c>
      <c r="W183" s="74" t="s">
        <v>174</v>
      </c>
      <c r="X183" s="74" t="s">
        <v>174</v>
      </c>
      <c r="Y183" s="74" t="s">
        <v>174</v>
      </c>
      <c r="Z183" s="74" t="s">
        <v>174</v>
      </c>
      <c r="AA183" s="471">
        <v>16.98</v>
      </c>
      <c r="AB183" s="251">
        <v>1</v>
      </c>
      <c r="AC183" s="251" t="s">
        <v>172</v>
      </c>
      <c r="AD183" s="461" t="s">
        <v>172</v>
      </c>
    </row>
    <row r="184" spans="1:30" s="5" customFormat="1" ht="22.5">
      <c r="A184" s="106">
        <v>7</v>
      </c>
      <c r="B184" s="235" t="s">
        <v>163</v>
      </c>
      <c r="C184" s="74" t="s">
        <v>163</v>
      </c>
      <c r="D184" s="48" t="s">
        <v>160</v>
      </c>
      <c r="E184" s="48" t="s">
        <v>161</v>
      </c>
      <c r="F184" s="48" t="s">
        <v>161</v>
      </c>
      <c r="G184" s="74">
        <v>1997</v>
      </c>
      <c r="H184" s="470">
        <v>58000</v>
      </c>
      <c r="I184" s="70" t="s">
        <v>258</v>
      </c>
      <c r="J184" s="110" t="s">
        <v>164</v>
      </c>
      <c r="K184" s="48" t="s">
        <v>165</v>
      </c>
      <c r="L184" s="74" t="s">
        <v>167</v>
      </c>
      <c r="M184" s="74"/>
      <c r="N184" s="48" t="s">
        <v>166</v>
      </c>
      <c r="O184" s="48"/>
      <c r="P184" s="48"/>
      <c r="Q184" s="48"/>
      <c r="R184" s="74">
        <v>7</v>
      </c>
      <c r="S184" s="48" t="s">
        <v>691</v>
      </c>
      <c r="T184" s="74"/>
      <c r="U184" s="48" t="s">
        <v>168</v>
      </c>
      <c r="V184" s="74" t="s">
        <v>174</v>
      </c>
      <c r="W184" s="74" t="s">
        <v>174</v>
      </c>
      <c r="X184" s="74" t="s">
        <v>174</v>
      </c>
      <c r="Y184" s="74" t="s">
        <v>174</v>
      </c>
      <c r="Z184" s="74" t="s">
        <v>174</v>
      </c>
      <c r="AA184" s="471">
        <v>22</v>
      </c>
      <c r="AB184" s="251">
        <v>1</v>
      </c>
      <c r="AC184" s="251" t="s">
        <v>172</v>
      </c>
      <c r="AD184" s="461" t="s">
        <v>172</v>
      </c>
    </row>
    <row r="185" spans="1:30" s="5" customFormat="1" ht="22.5">
      <c r="A185" s="472">
        <v>8</v>
      </c>
      <c r="B185" s="235" t="s">
        <v>163</v>
      </c>
      <c r="C185" s="74" t="s">
        <v>163</v>
      </c>
      <c r="D185" s="48" t="s">
        <v>160</v>
      </c>
      <c r="E185" s="48" t="s">
        <v>161</v>
      </c>
      <c r="F185" s="48" t="s">
        <v>161</v>
      </c>
      <c r="G185" s="74">
        <v>1997</v>
      </c>
      <c r="H185" s="470">
        <v>44000</v>
      </c>
      <c r="I185" s="70" t="s">
        <v>258</v>
      </c>
      <c r="J185" s="110" t="s">
        <v>164</v>
      </c>
      <c r="K185" s="48" t="s">
        <v>165</v>
      </c>
      <c r="L185" s="74" t="s">
        <v>167</v>
      </c>
      <c r="M185" s="74"/>
      <c r="N185" s="48" t="s">
        <v>166</v>
      </c>
      <c r="O185" s="48"/>
      <c r="P185" s="48"/>
      <c r="Q185" s="48"/>
      <c r="R185" s="74"/>
      <c r="S185" s="48" t="s">
        <v>691</v>
      </c>
      <c r="T185" s="74"/>
      <c r="U185" s="48" t="s">
        <v>168</v>
      </c>
      <c r="V185" s="74" t="s">
        <v>174</v>
      </c>
      <c r="W185" s="74" t="s">
        <v>174</v>
      </c>
      <c r="X185" s="74" t="s">
        <v>174</v>
      </c>
      <c r="Y185" s="74" t="s">
        <v>174</v>
      </c>
      <c r="Z185" s="74" t="s">
        <v>174</v>
      </c>
      <c r="AA185" s="471">
        <v>16.98</v>
      </c>
      <c r="AB185" s="251">
        <v>1</v>
      </c>
      <c r="AC185" s="251" t="s">
        <v>172</v>
      </c>
      <c r="AD185" s="461" t="s">
        <v>172</v>
      </c>
    </row>
    <row r="186" spans="1:30" s="12" customFormat="1" ht="13.5" thickBot="1">
      <c r="A186" s="590" t="s">
        <v>108</v>
      </c>
      <c r="B186" s="591"/>
      <c r="C186" s="591"/>
      <c r="D186" s="591"/>
      <c r="E186" s="591"/>
      <c r="F186" s="591"/>
      <c r="G186" s="592"/>
      <c r="H186" s="91">
        <f>SUM(H178:H185)</f>
        <v>12523059.94</v>
      </c>
      <c r="I186" s="91"/>
      <c r="J186" s="92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147"/>
      <c r="AB186" s="147"/>
      <c r="AC186" s="147"/>
      <c r="AD186" s="161"/>
    </row>
    <row r="187" spans="1:30" s="198" customFormat="1" ht="19.5" customHeight="1" thickBot="1">
      <c r="A187" s="553" t="s">
        <v>763</v>
      </c>
      <c r="B187" s="554"/>
      <c r="C187" s="554"/>
      <c r="D187" s="554"/>
      <c r="E187" s="554"/>
      <c r="F187" s="554"/>
      <c r="G187" s="554"/>
      <c r="H187" s="554"/>
      <c r="I187" s="554"/>
      <c r="J187" s="554"/>
      <c r="K187" s="554"/>
      <c r="L187" s="554"/>
      <c r="M187" s="554"/>
      <c r="N187" s="554"/>
      <c r="O187" s="554"/>
      <c r="P187" s="554"/>
      <c r="Q187" s="554"/>
      <c r="R187" s="554"/>
      <c r="S187" s="554"/>
      <c r="T187" s="554"/>
      <c r="U187" s="554"/>
      <c r="V187" s="554"/>
      <c r="W187" s="554"/>
      <c r="X187" s="554"/>
      <c r="Y187" s="554"/>
      <c r="Z187" s="554"/>
      <c r="AA187" s="554"/>
      <c r="AB187" s="554"/>
      <c r="AC187" s="554"/>
      <c r="AD187" s="555"/>
    </row>
    <row r="188" spans="1:31" ht="48" customHeight="1">
      <c r="A188" s="129">
        <v>1</v>
      </c>
      <c r="B188" s="462" t="s">
        <v>1155</v>
      </c>
      <c r="C188" s="130" t="s">
        <v>880</v>
      </c>
      <c r="D188" s="130" t="s">
        <v>171</v>
      </c>
      <c r="E188" s="130" t="s">
        <v>172</v>
      </c>
      <c r="F188" s="130" t="s">
        <v>161</v>
      </c>
      <c r="G188" s="130">
        <v>1974</v>
      </c>
      <c r="H188" s="166">
        <v>2412000</v>
      </c>
      <c r="I188" s="448" t="s">
        <v>258</v>
      </c>
      <c r="J188" s="463" t="s">
        <v>1156</v>
      </c>
      <c r="K188" s="130" t="s">
        <v>938</v>
      </c>
      <c r="L188" s="130" t="s">
        <v>881</v>
      </c>
      <c r="M188" s="130" t="s">
        <v>882</v>
      </c>
      <c r="N188" s="130" t="s">
        <v>883</v>
      </c>
      <c r="O188" s="464" t="s">
        <v>161</v>
      </c>
      <c r="P188" s="464" t="s">
        <v>161</v>
      </c>
      <c r="Q188" s="464" t="s">
        <v>161</v>
      </c>
      <c r="R188" s="130">
        <v>1</v>
      </c>
      <c r="S188" s="130" t="s">
        <v>884</v>
      </c>
      <c r="T188" s="130" t="s">
        <v>174</v>
      </c>
      <c r="U188" s="465" t="s">
        <v>170</v>
      </c>
      <c r="V188" s="465" t="s">
        <v>170</v>
      </c>
      <c r="W188" s="130" t="s">
        <v>1157</v>
      </c>
      <c r="X188" s="465" t="s">
        <v>173</v>
      </c>
      <c r="Y188" s="465" t="s">
        <v>174</v>
      </c>
      <c r="Z188" s="465" t="s">
        <v>170</v>
      </c>
      <c r="AA188" s="465">
        <v>1016.5</v>
      </c>
      <c r="AB188" s="465" t="s">
        <v>939</v>
      </c>
      <c r="AC188" s="465" t="s">
        <v>160</v>
      </c>
      <c r="AD188" s="466" t="s">
        <v>161</v>
      </c>
      <c r="AE188" s="467"/>
    </row>
    <row r="189" spans="1:30" s="12" customFormat="1" ht="13.5" thickBot="1">
      <c r="A189" s="593" t="s">
        <v>108</v>
      </c>
      <c r="B189" s="594"/>
      <c r="C189" s="594"/>
      <c r="D189" s="594"/>
      <c r="E189" s="594"/>
      <c r="F189" s="594"/>
      <c r="G189" s="594"/>
      <c r="H189" s="91">
        <f>SUM(H188)</f>
        <v>2412000</v>
      </c>
      <c r="I189" s="91"/>
      <c r="J189" s="92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93"/>
      <c r="V189" s="93"/>
      <c r="W189" s="93"/>
      <c r="X189" s="93"/>
      <c r="Y189" s="199"/>
      <c r="Z189" s="199"/>
      <c r="AA189" s="199"/>
      <c r="AB189" s="199"/>
      <c r="AC189" s="199"/>
      <c r="AD189" s="200"/>
    </row>
    <row r="190" spans="1:30" ht="19.5" customHeight="1" thickBot="1">
      <c r="A190" s="601" t="s">
        <v>759</v>
      </c>
      <c r="B190" s="586"/>
      <c r="C190" s="586"/>
      <c r="D190" s="586"/>
      <c r="E190" s="586"/>
      <c r="F190" s="586"/>
      <c r="G190" s="586"/>
      <c r="H190" s="586"/>
      <c r="I190" s="586"/>
      <c r="J190" s="586"/>
      <c r="K190" s="586"/>
      <c r="L190" s="586"/>
      <c r="M190" s="586"/>
      <c r="N190" s="586"/>
      <c r="O190" s="586"/>
      <c r="P190" s="586"/>
      <c r="Q190" s="586"/>
      <c r="R190" s="586"/>
      <c r="S190" s="586"/>
      <c r="T190" s="586"/>
      <c r="U190" s="586"/>
      <c r="V190" s="586"/>
      <c r="W190" s="586"/>
      <c r="X190" s="586"/>
      <c r="Y190" s="586"/>
      <c r="Z190" s="586"/>
      <c r="AA190" s="586"/>
      <c r="AB190" s="586"/>
      <c r="AC190" s="586"/>
      <c r="AD190" s="602"/>
    </row>
    <row r="191" spans="1:30" ht="57">
      <c r="A191" s="104">
        <v>1</v>
      </c>
      <c r="B191" s="456" t="s">
        <v>175</v>
      </c>
      <c r="C191" s="48" t="s">
        <v>176</v>
      </c>
      <c r="D191" s="48" t="s">
        <v>160</v>
      </c>
      <c r="E191" s="48" t="s">
        <v>161</v>
      </c>
      <c r="F191" s="48" t="s">
        <v>160</v>
      </c>
      <c r="G191" s="48" t="s">
        <v>655</v>
      </c>
      <c r="H191" s="165">
        <v>1558000</v>
      </c>
      <c r="I191" s="455" t="s">
        <v>258</v>
      </c>
      <c r="J191" s="457" t="s">
        <v>887</v>
      </c>
      <c r="K191" s="48" t="s">
        <v>177</v>
      </c>
      <c r="L191" s="48" t="s">
        <v>888</v>
      </c>
      <c r="M191" s="48" t="s">
        <v>889</v>
      </c>
      <c r="N191" s="48" t="s">
        <v>890</v>
      </c>
      <c r="O191" s="48"/>
      <c r="P191" s="48" t="s">
        <v>161</v>
      </c>
      <c r="Q191" s="48" t="s">
        <v>161</v>
      </c>
      <c r="R191" s="48">
        <v>1</v>
      </c>
      <c r="S191" s="48" t="s">
        <v>803</v>
      </c>
      <c r="T191" s="48" t="s">
        <v>1281</v>
      </c>
      <c r="U191" s="48" t="s">
        <v>891</v>
      </c>
      <c r="V191" s="48" t="s">
        <v>170</v>
      </c>
      <c r="W191" s="48" t="s">
        <v>170</v>
      </c>
      <c r="X191" s="48" t="s">
        <v>178</v>
      </c>
      <c r="Y191" s="48" t="s">
        <v>170</v>
      </c>
      <c r="Z191" s="48" t="s">
        <v>173</v>
      </c>
      <c r="AA191" s="459">
        <v>430.86</v>
      </c>
      <c r="AB191" s="460" t="s">
        <v>179</v>
      </c>
      <c r="AC191" s="48" t="s">
        <v>180</v>
      </c>
      <c r="AD191" s="461" t="s">
        <v>161</v>
      </c>
    </row>
    <row r="192" spans="1:30" ht="13.5" thickBot="1">
      <c r="A192" s="550" t="s">
        <v>108</v>
      </c>
      <c r="B192" s="551"/>
      <c r="C192" s="551"/>
      <c r="D192" s="551"/>
      <c r="E192" s="551"/>
      <c r="F192" s="551"/>
      <c r="G192" s="552"/>
      <c r="H192" s="244">
        <f>SUM(H191)</f>
        <v>1558000</v>
      </c>
      <c r="I192" s="245"/>
      <c r="J192" s="246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7"/>
      <c r="V192" s="247"/>
      <c r="W192" s="247"/>
      <c r="X192" s="247"/>
      <c r="Y192" s="247"/>
      <c r="Z192" s="247"/>
      <c r="AA192" s="248"/>
      <c r="AB192" s="248"/>
      <c r="AC192" s="248"/>
      <c r="AD192" s="249"/>
    </row>
    <row r="193" spans="1:30" ht="19.5" customHeight="1" thickBot="1">
      <c r="A193" s="601" t="s">
        <v>760</v>
      </c>
      <c r="B193" s="586"/>
      <c r="C193" s="586"/>
      <c r="D193" s="586"/>
      <c r="E193" s="586"/>
      <c r="F193" s="586"/>
      <c r="G193" s="586"/>
      <c r="H193" s="586"/>
      <c r="I193" s="586"/>
      <c r="J193" s="586"/>
      <c r="K193" s="586"/>
      <c r="L193" s="586"/>
      <c r="M193" s="586"/>
      <c r="N193" s="586"/>
      <c r="O193" s="586"/>
      <c r="P193" s="586"/>
      <c r="Q193" s="586"/>
      <c r="R193" s="586"/>
      <c r="S193" s="586"/>
      <c r="T193" s="586"/>
      <c r="U193" s="586"/>
      <c r="V193" s="586"/>
      <c r="W193" s="586"/>
      <c r="X193" s="586"/>
      <c r="Y193" s="586"/>
      <c r="Z193" s="586"/>
      <c r="AA193" s="586"/>
      <c r="AB193" s="586"/>
      <c r="AC193" s="586"/>
      <c r="AD193" s="602"/>
    </row>
    <row r="194" spans="1:30" ht="48.75" customHeight="1">
      <c r="A194" s="104">
        <v>1</v>
      </c>
      <c r="B194" s="81" t="s">
        <v>175</v>
      </c>
      <c r="C194" s="48" t="s">
        <v>176</v>
      </c>
      <c r="D194" s="48" t="s">
        <v>160</v>
      </c>
      <c r="E194" s="48" t="s">
        <v>161</v>
      </c>
      <c r="F194" s="48" t="s">
        <v>161</v>
      </c>
      <c r="G194" s="48">
        <v>1976</v>
      </c>
      <c r="H194" s="165">
        <v>2262000</v>
      </c>
      <c r="I194" s="455" t="s">
        <v>258</v>
      </c>
      <c r="J194" s="153" t="s">
        <v>448</v>
      </c>
      <c r="K194" s="48" t="s">
        <v>239</v>
      </c>
      <c r="L194" s="48" t="s">
        <v>671</v>
      </c>
      <c r="M194" s="48" t="s">
        <v>240</v>
      </c>
      <c r="N194" s="48" t="s">
        <v>241</v>
      </c>
      <c r="O194" s="48"/>
      <c r="P194" s="48" t="s">
        <v>161</v>
      </c>
      <c r="Q194" s="48" t="s">
        <v>161</v>
      </c>
      <c r="R194" s="48">
        <v>1</v>
      </c>
      <c r="S194" s="48"/>
      <c r="T194" s="48"/>
      <c r="U194" s="182" t="s">
        <v>169</v>
      </c>
      <c r="V194" s="182" t="s">
        <v>169</v>
      </c>
      <c r="W194" s="182" t="s">
        <v>169</v>
      </c>
      <c r="X194" s="182" t="s">
        <v>169</v>
      </c>
      <c r="Y194" s="182" t="s">
        <v>169</v>
      </c>
      <c r="Z194" s="182" t="s">
        <v>169</v>
      </c>
      <c r="AA194" s="48">
        <v>625.47</v>
      </c>
      <c r="AB194" s="48">
        <v>3</v>
      </c>
      <c r="AC194" s="48" t="s">
        <v>242</v>
      </c>
      <c r="AD194" s="225" t="s">
        <v>171</v>
      </c>
    </row>
    <row r="195" spans="1:37" ht="13.5" thickBot="1">
      <c r="A195" s="612" t="s">
        <v>108</v>
      </c>
      <c r="B195" s="613"/>
      <c r="C195" s="613"/>
      <c r="D195" s="613"/>
      <c r="E195" s="613"/>
      <c r="F195" s="613"/>
      <c r="G195" s="613"/>
      <c r="H195" s="197">
        <f>SUM(H194)</f>
        <v>2262000</v>
      </c>
      <c r="I195" s="197"/>
      <c r="J195" s="138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206"/>
      <c r="AB195" s="206"/>
      <c r="AC195" s="206"/>
      <c r="AD195" s="207"/>
      <c r="AF195" s="571"/>
      <c r="AG195" s="571"/>
      <c r="AH195" s="571"/>
      <c r="AI195" s="571"/>
      <c r="AJ195" s="571"/>
      <c r="AK195" s="571"/>
    </row>
    <row r="196" spans="1:30" ht="19.5" customHeight="1" thickBot="1">
      <c r="A196" s="615" t="s">
        <v>761</v>
      </c>
      <c r="B196" s="616"/>
      <c r="C196" s="616"/>
      <c r="D196" s="616"/>
      <c r="E196" s="616"/>
      <c r="F196" s="616"/>
      <c r="G196" s="616"/>
      <c r="H196" s="616"/>
      <c r="I196" s="616"/>
      <c r="J196" s="616"/>
      <c r="K196" s="616"/>
      <c r="L196" s="616"/>
      <c r="M196" s="616"/>
      <c r="N196" s="616"/>
      <c r="O196" s="616"/>
      <c r="P196" s="616"/>
      <c r="Q196" s="616"/>
      <c r="R196" s="616"/>
      <c r="S196" s="616"/>
      <c r="T196" s="616"/>
      <c r="U196" s="616"/>
      <c r="V196" s="616"/>
      <c r="W196" s="616"/>
      <c r="X196" s="616"/>
      <c r="Y196" s="616"/>
      <c r="Z196" s="616"/>
      <c r="AA196" s="616"/>
      <c r="AB196" s="616"/>
      <c r="AC196" s="616"/>
      <c r="AD196" s="617"/>
    </row>
    <row r="197" spans="1:30" s="12" customFormat="1" ht="12.75">
      <c r="A197" s="606" t="s">
        <v>940</v>
      </c>
      <c r="B197" s="607"/>
      <c r="C197" s="607"/>
      <c r="D197" s="607"/>
      <c r="E197" s="607"/>
      <c r="F197" s="49"/>
      <c r="G197" s="49"/>
      <c r="H197" s="250"/>
      <c r="I197" s="250"/>
      <c r="J197" s="95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195"/>
      <c r="AB197" s="195"/>
      <c r="AC197" s="195"/>
      <c r="AD197" s="158"/>
    </row>
    <row r="198" spans="1:30" s="16" customFormat="1" ht="39" customHeight="1">
      <c r="A198" s="106">
        <v>1</v>
      </c>
      <c r="B198" s="75" t="s">
        <v>878</v>
      </c>
      <c r="C198" s="75"/>
      <c r="D198" s="75"/>
      <c r="E198" s="75"/>
      <c r="F198" s="75"/>
      <c r="G198" s="74"/>
      <c r="H198" s="71">
        <v>34526.33</v>
      </c>
      <c r="I198" s="71" t="s">
        <v>259</v>
      </c>
      <c r="J198" s="454"/>
      <c r="K198" s="74" t="s">
        <v>879</v>
      </c>
      <c r="L198" s="75"/>
      <c r="M198" s="75"/>
      <c r="N198" s="75"/>
      <c r="O198" s="75"/>
      <c r="P198" s="75"/>
      <c r="Q198" s="75"/>
      <c r="R198" s="74"/>
      <c r="S198" s="74"/>
      <c r="T198" s="74"/>
      <c r="U198" s="74"/>
      <c r="V198" s="74"/>
      <c r="W198" s="74"/>
      <c r="X198" s="74"/>
      <c r="Y198" s="74"/>
      <c r="Z198" s="74"/>
      <c r="AA198" s="251"/>
      <c r="AB198" s="251"/>
      <c r="AC198" s="251"/>
      <c r="AD198" s="252"/>
    </row>
    <row r="199" spans="1:30" ht="13.5" thickBot="1">
      <c r="A199" s="550" t="s">
        <v>108</v>
      </c>
      <c r="B199" s="551"/>
      <c r="C199" s="551"/>
      <c r="D199" s="551"/>
      <c r="E199" s="551"/>
      <c r="F199" s="551"/>
      <c r="G199" s="552"/>
      <c r="H199" s="244">
        <f>SUM(H198)</f>
        <v>34526.33</v>
      </c>
      <c r="I199" s="245"/>
      <c r="J199" s="246"/>
      <c r="K199" s="247"/>
      <c r="L199" s="247"/>
      <c r="M199" s="247"/>
      <c r="N199" s="247"/>
      <c r="O199" s="247"/>
      <c r="P199" s="247"/>
      <c r="Q199" s="247"/>
      <c r="R199" s="247"/>
      <c r="S199" s="247"/>
      <c r="T199" s="247"/>
      <c r="U199" s="247"/>
      <c r="V199" s="247"/>
      <c r="W199" s="247"/>
      <c r="X199" s="247"/>
      <c r="Y199" s="247"/>
      <c r="Z199" s="247"/>
      <c r="AA199" s="248"/>
      <c r="AB199" s="248"/>
      <c r="AC199" s="248"/>
      <c r="AD199" s="249"/>
    </row>
    <row r="200" spans="1:30" ht="19.5" customHeight="1" thickBot="1">
      <c r="A200" s="601" t="s">
        <v>762</v>
      </c>
      <c r="B200" s="586"/>
      <c r="C200" s="586"/>
      <c r="D200" s="586"/>
      <c r="E200" s="586"/>
      <c r="F200" s="586"/>
      <c r="G200" s="586"/>
      <c r="H200" s="586"/>
      <c r="I200" s="586"/>
      <c r="J200" s="586"/>
      <c r="K200" s="586"/>
      <c r="L200" s="586"/>
      <c r="M200" s="586"/>
      <c r="N200" s="586"/>
      <c r="O200" s="586"/>
      <c r="P200" s="586"/>
      <c r="Q200" s="586"/>
      <c r="R200" s="586"/>
      <c r="S200" s="586"/>
      <c r="T200" s="586"/>
      <c r="U200" s="586"/>
      <c r="V200" s="586"/>
      <c r="W200" s="586"/>
      <c r="X200" s="586"/>
      <c r="Y200" s="586"/>
      <c r="Z200" s="586"/>
      <c r="AA200" s="586"/>
      <c r="AB200" s="586"/>
      <c r="AC200" s="586"/>
      <c r="AD200" s="602"/>
    </row>
    <row r="201" spans="1:30" ht="13.5" thickBot="1">
      <c r="A201" s="603" t="s">
        <v>147</v>
      </c>
      <c r="B201" s="604"/>
      <c r="C201" s="604"/>
      <c r="D201" s="604"/>
      <c r="E201" s="604"/>
      <c r="F201" s="604"/>
      <c r="G201" s="604"/>
      <c r="H201" s="604"/>
      <c r="I201" s="604"/>
      <c r="J201" s="604"/>
      <c r="K201" s="604"/>
      <c r="L201" s="604"/>
      <c r="M201" s="604"/>
      <c r="N201" s="604"/>
      <c r="O201" s="604"/>
      <c r="P201" s="604"/>
      <c r="Q201" s="604"/>
      <c r="R201" s="604"/>
      <c r="S201" s="604"/>
      <c r="T201" s="604"/>
      <c r="U201" s="604"/>
      <c r="V201" s="604"/>
      <c r="W201" s="604"/>
      <c r="X201" s="604"/>
      <c r="Y201" s="604"/>
      <c r="Z201" s="604"/>
      <c r="AA201" s="604"/>
      <c r="AB201" s="604"/>
      <c r="AC201" s="604"/>
      <c r="AD201" s="605"/>
    </row>
    <row r="202" spans="1:34" ht="39" customHeight="1" thickBot="1">
      <c r="A202" s="581" t="s">
        <v>108</v>
      </c>
      <c r="B202" s="582"/>
      <c r="C202" s="582"/>
      <c r="D202" s="582"/>
      <c r="E202" s="582"/>
      <c r="F202" s="582"/>
      <c r="G202" s="582"/>
      <c r="H202" s="98">
        <f>SUM(H148,H163,H174,H186,H189,H192,H195,H199)</f>
        <v>158241477.72</v>
      </c>
      <c r="I202" s="99"/>
      <c r="J202" s="100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2"/>
      <c r="AB202" s="102"/>
      <c r="AC202" s="102"/>
      <c r="AD202" s="103"/>
      <c r="AH202" s="9"/>
    </row>
    <row r="204" spans="8:9" ht="37.5" customHeight="1">
      <c r="H204" s="11"/>
      <c r="I204" s="11"/>
    </row>
    <row r="205" spans="8:10" ht="12.75">
      <c r="H205" s="11"/>
      <c r="J205" s="11"/>
    </row>
    <row r="206" ht="12.75">
      <c r="I206" s="11"/>
    </row>
    <row r="209" spans="8:9" ht="12.75">
      <c r="H209" s="11"/>
      <c r="I209" s="11"/>
    </row>
    <row r="210" ht="12.75">
      <c r="H210" s="11"/>
    </row>
    <row r="211" ht="12.75">
      <c r="I211" s="11"/>
    </row>
  </sheetData>
  <sheetProtection/>
  <mergeCells count="59">
    <mergeCell ref="A1:E1"/>
    <mergeCell ref="A150:AD150"/>
    <mergeCell ref="A196:AD196"/>
    <mergeCell ref="A164:AD164"/>
    <mergeCell ref="A176:AD176"/>
    <mergeCell ref="A6:AD6"/>
    <mergeCell ref="B4:B5"/>
    <mergeCell ref="A143:A144"/>
    <mergeCell ref="A4:A5"/>
    <mergeCell ref="A175:AD175"/>
    <mergeCell ref="A201:AD201"/>
    <mergeCell ref="A197:E197"/>
    <mergeCell ref="AE178:AN178"/>
    <mergeCell ref="AE179:AH179"/>
    <mergeCell ref="AF195:AK195"/>
    <mergeCell ref="A195:G195"/>
    <mergeCell ref="A190:AD190"/>
    <mergeCell ref="A199:G199"/>
    <mergeCell ref="A193:AD193"/>
    <mergeCell ref="AF165:AK165"/>
    <mergeCell ref="A149:AD149"/>
    <mergeCell ref="AA105:AA107"/>
    <mergeCell ref="D4:D5"/>
    <mergeCell ref="G4:G5"/>
    <mergeCell ref="I4:I5"/>
    <mergeCell ref="L4:N4"/>
    <mergeCell ref="J4:J5"/>
    <mergeCell ref="AB4:AB5"/>
    <mergeCell ref="T4:T5"/>
    <mergeCell ref="R4:R5"/>
    <mergeCell ref="A202:G202"/>
    <mergeCell ref="I105:I107"/>
    <mergeCell ref="B134:G134"/>
    <mergeCell ref="A148:G148"/>
    <mergeCell ref="A186:G186"/>
    <mergeCell ref="A163:G163"/>
    <mergeCell ref="E4:E5"/>
    <mergeCell ref="A189:G189"/>
    <mergeCell ref="A200:AD200"/>
    <mergeCell ref="A177:AD177"/>
    <mergeCell ref="AE153:AJ153"/>
    <mergeCell ref="K4:K5"/>
    <mergeCell ref="AE152:AK152"/>
    <mergeCell ref="C4:C5"/>
    <mergeCell ref="F4:F5"/>
    <mergeCell ref="AC4:AC5"/>
    <mergeCell ref="A151:AD151"/>
    <mergeCell ref="H4:H5"/>
    <mergeCell ref="AA4:AA5"/>
    <mergeCell ref="B142:C142"/>
    <mergeCell ref="AD4:AD5"/>
    <mergeCell ref="A192:G192"/>
    <mergeCell ref="A187:AD187"/>
    <mergeCell ref="O4:O5"/>
    <mergeCell ref="Q4:Q5"/>
    <mergeCell ref="P4:P5"/>
    <mergeCell ref="U4:Z4"/>
    <mergeCell ref="S4:S5"/>
    <mergeCell ref="H105:H107"/>
  </mergeCells>
  <printOptions/>
  <pageMargins left="0" right="0" top="0.984251968503937" bottom="0.984251968503937" header="0.5118110236220472" footer="0.5118110236220472"/>
  <pageSetup horizontalDpi="600" verticalDpi="600" orientation="landscape" paperSize="9" scale="47" r:id="rId1"/>
  <colBreaks count="1" manualBreakCount="1">
    <brk id="13" max="19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523"/>
  <sheetViews>
    <sheetView zoomScalePageLayoutView="0" workbookViewId="0" topLeftCell="A494">
      <selection activeCell="H505" sqref="H505"/>
    </sheetView>
  </sheetViews>
  <sheetFormatPr defaultColWidth="9.140625" defaultRowHeight="12.75"/>
  <cols>
    <col min="1" max="1" width="5.00390625" style="488" customWidth="1"/>
    <col min="2" max="2" width="42.57421875" style="169" customWidth="1"/>
    <col min="3" max="3" width="13.8515625" style="488" customWidth="1"/>
    <col min="4" max="4" width="20.140625" style="533" customWidth="1"/>
    <col min="5" max="16384" width="9.140625" style="16" customWidth="1"/>
  </cols>
  <sheetData>
    <row r="1" spans="1:4" ht="12">
      <c r="A1" s="647" t="s">
        <v>187</v>
      </c>
      <c r="B1" s="647"/>
      <c r="C1" s="647"/>
      <c r="D1" s="647"/>
    </row>
    <row r="3" spans="1:4" ht="24.75" customHeight="1">
      <c r="A3" s="634" t="s">
        <v>1277</v>
      </c>
      <c r="B3" s="634"/>
      <c r="C3" s="634"/>
      <c r="D3" s="634"/>
    </row>
    <row r="4" spans="1:4" ht="24">
      <c r="A4" s="70" t="s">
        <v>100</v>
      </c>
      <c r="B4" s="70" t="s">
        <v>110</v>
      </c>
      <c r="C4" s="70" t="s">
        <v>111</v>
      </c>
      <c r="D4" s="188" t="s">
        <v>112</v>
      </c>
    </row>
    <row r="5" spans="1:4" ht="14.25" customHeight="1">
      <c r="A5" s="635" t="s">
        <v>148</v>
      </c>
      <c r="B5" s="635"/>
      <c r="C5" s="635"/>
      <c r="D5" s="635"/>
    </row>
    <row r="6" spans="1:4" s="17" customFormat="1" ht="22.5">
      <c r="A6" s="48">
        <v>1</v>
      </c>
      <c r="B6" s="72" t="s">
        <v>458</v>
      </c>
      <c r="C6" s="73">
        <v>2017</v>
      </c>
      <c r="D6" s="539">
        <v>148494.21</v>
      </c>
    </row>
    <row r="7" spans="1:4" s="17" customFormat="1" ht="12.75" customHeight="1">
      <c r="A7" s="48">
        <v>2</v>
      </c>
      <c r="B7" s="72" t="s">
        <v>745</v>
      </c>
      <c r="C7" s="73">
        <v>2017</v>
      </c>
      <c r="D7" s="525">
        <v>73027.56</v>
      </c>
    </row>
    <row r="8" spans="1:4" s="17" customFormat="1" ht="12.75" customHeight="1">
      <c r="A8" s="74">
        <v>3</v>
      </c>
      <c r="B8" s="72" t="s">
        <v>459</v>
      </c>
      <c r="C8" s="73">
        <v>2017</v>
      </c>
      <c r="D8" s="525">
        <v>10455</v>
      </c>
    </row>
    <row r="9" spans="1:4" s="17" customFormat="1" ht="12.75" customHeight="1">
      <c r="A9" s="74">
        <v>4</v>
      </c>
      <c r="B9" s="72" t="s">
        <v>615</v>
      </c>
      <c r="C9" s="73">
        <v>2017</v>
      </c>
      <c r="D9" s="525">
        <v>25830</v>
      </c>
    </row>
    <row r="10" spans="1:4" ht="12.75" customHeight="1">
      <c r="A10" s="74">
        <v>5</v>
      </c>
      <c r="B10" s="75" t="s">
        <v>616</v>
      </c>
      <c r="C10" s="74">
        <v>2017</v>
      </c>
      <c r="D10" s="522">
        <v>1800</v>
      </c>
    </row>
    <row r="11" spans="1:4" ht="12.75" customHeight="1">
      <c r="A11" s="74">
        <v>6</v>
      </c>
      <c r="B11" s="151" t="s">
        <v>1219</v>
      </c>
      <c r="C11" s="447">
        <v>2017</v>
      </c>
      <c r="D11" s="522">
        <v>2520</v>
      </c>
    </row>
    <row r="12" spans="1:4" ht="12.75" customHeight="1">
      <c r="A12" s="74">
        <v>7</v>
      </c>
      <c r="B12" s="151" t="s">
        <v>1272</v>
      </c>
      <c r="C12" s="447">
        <v>2017</v>
      </c>
      <c r="D12" s="522">
        <v>7000</v>
      </c>
    </row>
    <row r="13" spans="1:4" ht="12.75" customHeight="1">
      <c r="A13" s="74">
        <v>8</v>
      </c>
      <c r="B13" s="151" t="s">
        <v>1289</v>
      </c>
      <c r="C13" s="447">
        <v>2017</v>
      </c>
      <c r="D13" s="522">
        <v>12300</v>
      </c>
    </row>
    <row r="14" spans="1:4" ht="12.75" customHeight="1">
      <c r="A14" s="74">
        <v>9</v>
      </c>
      <c r="B14" s="151" t="s">
        <v>1220</v>
      </c>
      <c r="C14" s="447">
        <v>2018</v>
      </c>
      <c r="D14" s="522">
        <v>3321</v>
      </c>
    </row>
    <row r="15" spans="1:4" ht="12.75" customHeight="1">
      <c r="A15" s="74">
        <v>10</v>
      </c>
      <c r="B15" s="151" t="s">
        <v>1290</v>
      </c>
      <c r="C15" s="447">
        <v>2018</v>
      </c>
      <c r="D15" s="522">
        <v>2400</v>
      </c>
    </row>
    <row r="16" spans="1:4" ht="12.75" customHeight="1">
      <c r="A16" s="74">
        <v>11</v>
      </c>
      <c r="B16" s="151" t="s">
        <v>1291</v>
      </c>
      <c r="C16" s="447">
        <v>2018</v>
      </c>
      <c r="D16" s="522">
        <v>2842</v>
      </c>
    </row>
    <row r="17" spans="1:4" ht="12.75" customHeight="1">
      <c r="A17" s="74">
        <v>12</v>
      </c>
      <c r="B17" s="151" t="s">
        <v>1221</v>
      </c>
      <c r="C17" s="447">
        <v>2018</v>
      </c>
      <c r="D17" s="522">
        <v>1327</v>
      </c>
    </row>
    <row r="18" spans="1:4" ht="12.75" customHeight="1">
      <c r="A18" s="74">
        <v>13</v>
      </c>
      <c r="B18" s="151" t="s">
        <v>1270</v>
      </c>
      <c r="C18" s="447">
        <v>2018</v>
      </c>
      <c r="D18" s="522">
        <v>1200</v>
      </c>
    </row>
    <row r="19" spans="1:4" ht="12.75" customHeight="1">
      <c r="A19" s="74">
        <v>14</v>
      </c>
      <c r="B19" s="151" t="s">
        <v>1271</v>
      </c>
      <c r="C19" s="447">
        <v>2018</v>
      </c>
      <c r="D19" s="522">
        <v>2200</v>
      </c>
    </row>
    <row r="20" spans="1:4" ht="12.75" customHeight="1">
      <c r="A20" s="74">
        <v>15</v>
      </c>
      <c r="B20" s="151" t="s">
        <v>1292</v>
      </c>
      <c r="C20" s="447">
        <v>2019</v>
      </c>
      <c r="D20" s="522">
        <v>4400</v>
      </c>
    </row>
    <row r="21" spans="1:4" ht="12.75" customHeight="1">
      <c r="A21" s="74">
        <v>16</v>
      </c>
      <c r="B21" s="151" t="s">
        <v>1293</v>
      </c>
      <c r="C21" s="447">
        <v>2019</v>
      </c>
      <c r="D21" s="522">
        <v>3200</v>
      </c>
    </row>
    <row r="22" spans="1:4" ht="12.75" customHeight="1">
      <c r="A22" s="74">
        <v>17</v>
      </c>
      <c r="B22" s="151" t="s">
        <v>1222</v>
      </c>
      <c r="C22" s="447">
        <v>2019</v>
      </c>
      <c r="D22" s="522">
        <v>3599</v>
      </c>
    </row>
    <row r="23" spans="1:4" ht="12.75" customHeight="1">
      <c r="A23" s="74">
        <v>18</v>
      </c>
      <c r="B23" s="151" t="s">
        <v>1294</v>
      </c>
      <c r="C23" s="447">
        <v>2019</v>
      </c>
      <c r="D23" s="522">
        <v>2400</v>
      </c>
    </row>
    <row r="24" spans="1:4" ht="12.75" customHeight="1">
      <c r="A24" s="74">
        <v>19</v>
      </c>
      <c r="B24" s="151" t="s">
        <v>1223</v>
      </c>
      <c r="C24" s="447">
        <v>2019</v>
      </c>
      <c r="D24" s="522">
        <v>1040</v>
      </c>
    </row>
    <row r="25" spans="1:4" ht="12.75" customHeight="1">
      <c r="A25" s="74">
        <v>20</v>
      </c>
      <c r="B25" s="151" t="s">
        <v>1224</v>
      </c>
      <c r="C25" s="447">
        <v>2019</v>
      </c>
      <c r="D25" s="522">
        <v>850</v>
      </c>
    </row>
    <row r="26" spans="1:4" ht="12.75" customHeight="1">
      <c r="A26" s="74">
        <v>21</v>
      </c>
      <c r="B26" s="151" t="s">
        <v>1222</v>
      </c>
      <c r="C26" s="447">
        <v>2019</v>
      </c>
      <c r="D26" s="522">
        <v>4308</v>
      </c>
    </row>
    <row r="27" spans="1:4" ht="12.75" customHeight="1">
      <c r="A27" s="74">
        <v>22</v>
      </c>
      <c r="B27" s="151" t="s">
        <v>1225</v>
      </c>
      <c r="C27" s="447">
        <v>2020</v>
      </c>
      <c r="D27" s="522">
        <v>3240</v>
      </c>
    </row>
    <row r="28" spans="1:4" ht="12.75" customHeight="1">
      <c r="A28" s="74">
        <v>23</v>
      </c>
      <c r="B28" s="151" t="s">
        <v>1295</v>
      </c>
      <c r="C28" s="447">
        <v>2020</v>
      </c>
      <c r="D28" s="522">
        <v>3200</v>
      </c>
    </row>
    <row r="29" spans="1:4" ht="12.75" customHeight="1">
      <c r="A29" s="74">
        <v>24</v>
      </c>
      <c r="B29" s="151" t="s">
        <v>1226</v>
      </c>
      <c r="C29" s="447">
        <v>2020</v>
      </c>
      <c r="D29" s="522">
        <v>4751</v>
      </c>
    </row>
    <row r="30" spans="1:4" ht="12.75" customHeight="1">
      <c r="A30" s="74">
        <v>25</v>
      </c>
      <c r="B30" s="151" t="s">
        <v>1296</v>
      </c>
      <c r="C30" s="447">
        <v>2021</v>
      </c>
      <c r="D30" s="522">
        <v>6000</v>
      </c>
    </row>
    <row r="31" spans="1:4" ht="12.75" customHeight="1">
      <c r="A31" s="74">
        <v>26</v>
      </c>
      <c r="B31" s="151" t="s">
        <v>1227</v>
      </c>
      <c r="C31" s="447">
        <v>2021</v>
      </c>
      <c r="D31" s="522">
        <v>3000</v>
      </c>
    </row>
    <row r="32" spans="1:4" ht="12.75" customHeight="1">
      <c r="A32" s="74">
        <v>27</v>
      </c>
      <c r="B32" s="151" t="s">
        <v>1297</v>
      </c>
      <c r="C32" s="447">
        <v>2021</v>
      </c>
      <c r="D32" s="522">
        <v>27000</v>
      </c>
    </row>
    <row r="33" spans="1:4" ht="12.75" customHeight="1">
      <c r="A33" s="74">
        <v>28</v>
      </c>
      <c r="B33" s="151" t="s">
        <v>1273</v>
      </c>
      <c r="C33" s="447">
        <v>2021</v>
      </c>
      <c r="D33" s="522">
        <v>2580</v>
      </c>
    </row>
    <row r="34" spans="1:4" ht="12.75" customHeight="1">
      <c r="A34" s="74">
        <v>29</v>
      </c>
      <c r="B34" s="151" t="s">
        <v>1224</v>
      </c>
      <c r="C34" s="447">
        <v>2021</v>
      </c>
      <c r="D34" s="522">
        <v>2300</v>
      </c>
    </row>
    <row r="35" spans="1:4" ht="12.75" customHeight="1">
      <c r="A35" s="74">
        <v>30</v>
      </c>
      <c r="B35" s="151" t="s">
        <v>1274</v>
      </c>
      <c r="C35" s="447">
        <v>2022</v>
      </c>
      <c r="D35" s="522">
        <v>1670</v>
      </c>
    </row>
    <row r="36" spans="1:4" ht="12.75" customHeight="1">
      <c r="A36" s="74">
        <v>31</v>
      </c>
      <c r="B36" s="151" t="s">
        <v>1275</v>
      </c>
      <c r="C36" s="447">
        <v>2023</v>
      </c>
      <c r="D36" s="522">
        <v>6770</v>
      </c>
    </row>
    <row r="37" spans="1:4" ht="12.75" customHeight="1">
      <c r="A37" s="74">
        <v>32</v>
      </c>
      <c r="B37" s="151" t="s">
        <v>1288</v>
      </c>
      <c r="C37" s="447">
        <v>2023</v>
      </c>
      <c r="D37" s="522">
        <v>3000</v>
      </c>
    </row>
    <row r="38" spans="1:4" s="17" customFormat="1" ht="12.75" customHeight="1">
      <c r="A38" s="630" t="s">
        <v>108</v>
      </c>
      <c r="B38" s="630"/>
      <c r="C38" s="630"/>
      <c r="D38" s="205">
        <f>SUM(D6:D37)</f>
        <v>378024.77</v>
      </c>
    </row>
    <row r="39" spans="1:4" s="18" customFormat="1" ht="12.75" customHeight="1">
      <c r="A39" s="632" t="s">
        <v>149</v>
      </c>
      <c r="B39" s="632"/>
      <c r="C39" s="632"/>
      <c r="D39" s="632"/>
    </row>
    <row r="40" spans="1:4" s="19" customFormat="1" ht="12.75" customHeight="1">
      <c r="A40" s="253">
        <v>1</v>
      </c>
      <c r="B40" s="75" t="s">
        <v>577</v>
      </c>
      <c r="C40" s="74">
        <v>2018</v>
      </c>
      <c r="D40" s="523">
        <v>2829</v>
      </c>
    </row>
    <row r="41" spans="1:4" s="19" customFormat="1" ht="12.75" customHeight="1">
      <c r="A41" s="254">
        <v>2</v>
      </c>
      <c r="B41" s="75" t="s">
        <v>578</v>
      </c>
      <c r="C41" s="74">
        <v>2018</v>
      </c>
      <c r="D41" s="523">
        <v>2149</v>
      </c>
    </row>
    <row r="42" spans="1:4" s="19" customFormat="1" ht="12.75" customHeight="1">
      <c r="A42" s="253">
        <v>3</v>
      </c>
      <c r="B42" s="75" t="s">
        <v>740</v>
      </c>
      <c r="C42" s="74">
        <v>2018</v>
      </c>
      <c r="D42" s="523">
        <v>3075</v>
      </c>
    </row>
    <row r="43" spans="1:4" s="19" customFormat="1" ht="12.75" customHeight="1">
      <c r="A43" s="254">
        <v>4</v>
      </c>
      <c r="B43" s="75" t="s">
        <v>740</v>
      </c>
      <c r="C43" s="74">
        <v>2018</v>
      </c>
      <c r="D43" s="523">
        <v>2495.65</v>
      </c>
    </row>
    <row r="44" spans="1:4" s="19" customFormat="1" ht="12.75" customHeight="1">
      <c r="A44" s="253">
        <v>5</v>
      </c>
      <c r="B44" s="75" t="s">
        <v>740</v>
      </c>
      <c r="C44" s="74">
        <v>2018</v>
      </c>
      <c r="D44" s="523">
        <v>2493.34</v>
      </c>
    </row>
    <row r="45" spans="1:4" s="19" customFormat="1" ht="12.75" customHeight="1">
      <c r="A45" s="254">
        <v>6</v>
      </c>
      <c r="B45" s="75" t="s">
        <v>741</v>
      </c>
      <c r="C45" s="74">
        <v>2019</v>
      </c>
      <c r="D45" s="523">
        <v>2990</v>
      </c>
    </row>
    <row r="46" spans="1:4" s="19" customFormat="1" ht="12.75" customHeight="1">
      <c r="A46" s="253">
        <v>7</v>
      </c>
      <c r="B46" s="75" t="s">
        <v>740</v>
      </c>
      <c r="C46" s="74">
        <v>2019</v>
      </c>
      <c r="D46" s="523">
        <v>2430</v>
      </c>
    </row>
    <row r="47" spans="1:4" s="19" customFormat="1" ht="12.75" customHeight="1">
      <c r="A47" s="254">
        <v>8</v>
      </c>
      <c r="B47" s="75" t="s">
        <v>740</v>
      </c>
      <c r="C47" s="74">
        <v>2019</v>
      </c>
      <c r="D47" s="523">
        <v>2493.34</v>
      </c>
    </row>
    <row r="48" spans="1:4" s="19" customFormat="1" ht="12.75" customHeight="1">
      <c r="A48" s="253">
        <v>9</v>
      </c>
      <c r="B48" s="75" t="s">
        <v>740</v>
      </c>
      <c r="C48" s="74">
        <v>2019</v>
      </c>
      <c r="D48" s="523">
        <v>1913.33</v>
      </c>
    </row>
    <row r="49" spans="1:4" s="19" customFormat="1" ht="12.75" customHeight="1">
      <c r="A49" s="254">
        <v>10</v>
      </c>
      <c r="B49" s="75" t="s">
        <v>740</v>
      </c>
      <c r="C49" s="74">
        <v>2019</v>
      </c>
      <c r="D49" s="523">
        <v>1913.33</v>
      </c>
    </row>
    <row r="50" spans="1:4" s="19" customFormat="1" ht="12.75" customHeight="1">
      <c r="A50" s="253">
        <v>11</v>
      </c>
      <c r="B50" s="75" t="s">
        <v>742</v>
      </c>
      <c r="C50" s="74">
        <v>2020</v>
      </c>
      <c r="D50" s="523">
        <v>1000</v>
      </c>
    </row>
    <row r="51" spans="1:4" s="19" customFormat="1" ht="12.75" customHeight="1">
      <c r="A51" s="254">
        <v>12</v>
      </c>
      <c r="B51" s="75" t="s">
        <v>742</v>
      </c>
      <c r="C51" s="74">
        <v>2020</v>
      </c>
      <c r="D51" s="523">
        <v>1000</v>
      </c>
    </row>
    <row r="52" spans="1:4" s="19" customFormat="1" ht="12.75" customHeight="1">
      <c r="A52" s="253">
        <v>13</v>
      </c>
      <c r="B52" s="75" t="s">
        <v>916</v>
      </c>
      <c r="C52" s="74">
        <v>2021</v>
      </c>
      <c r="D52" s="523">
        <v>6600</v>
      </c>
    </row>
    <row r="53" spans="1:4" s="19" customFormat="1" ht="12.75" customHeight="1">
      <c r="A53" s="254">
        <v>14</v>
      </c>
      <c r="B53" s="75" t="s">
        <v>917</v>
      </c>
      <c r="C53" s="74">
        <v>2021</v>
      </c>
      <c r="D53" s="523">
        <v>6800</v>
      </c>
    </row>
    <row r="54" spans="1:4" s="19" customFormat="1" ht="12.75" customHeight="1">
      <c r="A54" s="253">
        <v>15</v>
      </c>
      <c r="B54" s="75" t="s">
        <v>918</v>
      </c>
      <c r="C54" s="74">
        <v>2021</v>
      </c>
      <c r="D54" s="523">
        <v>6031.92</v>
      </c>
    </row>
    <row r="55" spans="1:4" s="19" customFormat="1" ht="12.75" customHeight="1">
      <c r="A55" s="254">
        <v>16</v>
      </c>
      <c r="B55" s="75" t="s">
        <v>919</v>
      </c>
      <c r="C55" s="74">
        <v>2021</v>
      </c>
      <c r="D55" s="523">
        <v>787.2</v>
      </c>
    </row>
    <row r="56" spans="1:4" s="19" customFormat="1" ht="12.75" customHeight="1">
      <c r="A56" s="253">
        <v>17</v>
      </c>
      <c r="B56" s="75" t="s">
        <v>1228</v>
      </c>
      <c r="C56" s="74">
        <v>2022</v>
      </c>
      <c r="D56" s="523">
        <v>3950</v>
      </c>
    </row>
    <row r="57" spans="1:4" s="19" customFormat="1" ht="12.75" customHeight="1">
      <c r="A57" s="254">
        <v>18</v>
      </c>
      <c r="B57" s="75" t="s">
        <v>1228</v>
      </c>
      <c r="C57" s="74">
        <v>2022</v>
      </c>
      <c r="D57" s="523">
        <v>3950</v>
      </c>
    </row>
    <row r="58" spans="1:4" s="19" customFormat="1" ht="12.75" customHeight="1">
      <c r="A58" s="630" t="s">
        <v>108</v>
      </c>
      <c r="B58" s="630"/>
      <c r="C58" s="630"/>
      <c r="D58" s="189">
        <f>SUM(D40:D57)</f>
        <v>54901.10999999999</v>
      </c>
    </row>
    <row r="59" spans="1:4" s="18" customFormat="1" ht="12.75" customHeight="1">
      <c r="A59" s="632" t="s">
        <v>150</v>
      </c>
      <c r="B59" s="632"/>
      <c r="C59" s="632"/>
      <c r="D59" s="632"/>
    </row>
    <row r="60" spans="1:4" s="18" customFormat="1" ht="12.75" customHeight="1">
      <c r="A60" s="74">
        <v>1</v>
      </c>
      <c r="B60" s="77" t="s">
        <v>714</v>
      </c>
      <c r="C60" s="146">
        <v>2019</v>
      </c>
      <c r="D60" s="523">
        <v>1120</v>
      </c>
    </row>
    <row r="61" spans="1:4" s="19" customFormat="1" ht="12.75" customHeight="1">
      <c r="A61" s="74">
        <v>2</v>
      </c>
      <c r="B61" s="77" t="s">
        <v>715</v>
      </c>
      <c r="C61" s="146">
        <v>2019</v>
      </c>
      <c r="D61" s="523">
        <v>600</v>
      </c>
    </row>
    <row r="62" spans="1:4" s="19" customFormat="1" ht="12.75" customHeight="1">
      <c r="A62" s="74">
        <v>3</v>
      </c>
      <c r="B62" s="77" t="s">
        <v>716</v>
      </c>
      <c r="C62" s="146">
        <v>2018</v>
      </c>
      <c r="D62" s="523">
        <v>14022</v>
      </c>
    </row>
    <row r="63" spans="1:4" s="19" customFormat="1" ht="12.75" customHeight="1">
      <c r="A63" s="74">
        <v>4</v>
      </c>
      <c r="B63" s="77" t="s">
        <v>717</v>
      </c>
      <c r="C63" s="146">
        <v>2019</v>
      </c>
      <c r="D63" s="523">
        <v>11200</v>
      </c>
    </row>
    <row r="64" spans="1:4" s="18" customFormat="1" ht="12.75" customHeight="1">
      <c r="A64" s="74">
        <v>5</v>
      </c>
      <c r="B64" s="75" t="s">
        <v>718</v>
      </c>
      <c r="C64" s="74">
        <v>2019</v>
      </c>
      <c r="D64" s="523">
        <v>14000</v>
      </c>
    </row>
    <row r="65" spans="1:4" s="18" customFormat="1" ht="12.75" customHeight="1">
      <c r="A65" s="74">
        <v>6</v>
      </c>
      <c r="B65" s="75" t="s">
        <v>719</v>
      </c>
      <c r="C65" s="74">
        <v>2019</v>
      </c>
      <c r="D65" s="523">
        <v>600</v>
      </c>
    </row>
    <row r="66" spans="1:4" s="18" customFormat="1" ht="12.75" customHeight="1">
      <c r="A66" s="74">
        <v>7</v>
      </c>
      <c r="B66" s="75" t="s">
        <v>720</v>
      </c>
      <c r="C66" s="74">
        <v>2019</v>
      </c>
      <c r="D66" s="523">
        <v>350</v>
      </c>
    </row>
    <row r="67" spans="1:4" s="18" customFormat="1" ht="12.75" customHeight="1">
      <c r="A67" s="74">
        <v>8</v>
      </c>
      <c r="B67" s="75" t="s">
        <v>721</v>
      </c>
      <c r="C67" s="74">
        <v>2019</v>
      </c>
      <c r="D67" s="523">
        <v>8070</v>
      </c>
    </row>
    <row r="68" spans="1:4" s="18" customFormat="1" ht="12.75" customHeight="1">
      <c r="A68" s="74">
        <v>9</v>
      </c>
      <c r="B68" s="75" t="s">
        <v>722</v>
      </c>
      <c r="C68" s="74">
        <v>2020</v>
      </c>
      <c r="D68" s="523">
        <v>620</v>
      </c>
    </row>
    <row r="69" spans="1:4" s="18" customFormat="1" ht="12.75" customHeight="1">
      <c r="A69" s="74">
        <v>10</v>
      </c>
      <c r="B69" s="75" t="s">
        <v>723</v>
      </c>
      <c r="C69" s="74">
        <v>2019</v>
      </c>
      <c r="D69" s="523">
        <v>5535</v>
      </c>
    </row>
    <row r="70" spans="1:4" s="18" customFormat="1" ht="12.75" customHeight="1">
      <c r="A70" s="74">
        <v>11</v>
      </c>
      <c r="B70" s="75" t="s">
        <v>724</v>
      </c>
      <c r="C70" s="74">
        <v>2019</v>
      </c>
      <c r="D70" s="523">
        <v>6000</v>
      </c>
    </row>
    <row r="71" spans="1:4" s="18" customFormat="1" ht="12.75" customHeight="1">
      <c r="A71" s="74">
        <v>12</v>
      </c>
      <c r="B71" s="75" t="s">
        <v>725</v>
      </c>
      <c r="C71" s="74">
        <v>2019</v>
      </c>
      <c r="D71" s="523">
        <v>630</v>
      </c>
    </row>
    <row r="72" spans="1:4" s="18" customFormat="1" ht="12.75" customHeight="1">
      <c r="A72" s="74">
        <v>13</v>
      </c>
      <c r="B72" s="75" t="s">
        <v>726</v>
      </c>
      <c r="C72" s="74">
        <v>2020</v>
      </c>
      <c r="D72" s="523">
        <v>1180.14</v>
      </c>
    </row>
    <row r="73" spans="1:4" s="18" customFormat="1" ht="12.75" customHeight="1">
      <c r="A73" s="74">
        <v>14</v>
      </c>
      <c r="B73" s="75" t="s">
        <v>727</v>
      </c>
      <c r="C73" s="74">
        <v>2018</v>
      </c>
      <c r="D73" s="523">
        <v>9000</v>
      </c>
    </row>
    <row r="74" spans="1:4" s="18" customFormat="1" ht="12.75" customHeight="1">
      <c r="A74" s="74">
        <v>15</v>
      </c>
      <c r="B74" s="75" t="s">
        <v>728</v>
      </c>
      <c r="C74" s="74">
        <v>2018</v>
      </c>
      <c r="D74" s="523">
        <v>10599.99</v>
      </c>
    </row>
    <row r="75" spans="1:4" s="18" customFormat="1" ht="12.75" customHeight="1">
      <c r="A75" s="74">
        <v>16</v>
      </c>
      <c r="B75" s="75" t="s">
        <v>746</v>
      </c>
      <c r="C75" s="74">
        <v>2018</v>
      </c>
      <c r="D75" s="523">
        <v>900</v>
      </c>
    </row>
    <row r="76" spans="1:4" s="18" customFormat="1" ht="12.75" customHeight="1">
      <c r="A76" s="74">
        <v>17</v>
      </c>
      <c r="B76" s="75" t="s">
        <v>729</v>
      </c>
      <c r="C76" s="74">
        <v>2018</v>
      </c>
      <c r="D76" s="523">
        <v>2651.48</v>
      </c>
    </row>
    <row r="77" spans="1:4" s="18" customFormat="1" ht="12.75" customHeight="1">
      <c r="A77" s="74">
        <v>18</v>
      </c>
      <c r="B77" s="75" t="s">
        <v>730</v>
      </c>
      <c r="C77" s="74">
        <v>2018</v>
      </c>
      <c r="D77" s="523">
        <v>8436.6</v>
      </c>
    </row>
    <row r="78" spans="1:4" s="18" customFormat="1" ht="12.75" customHeight="1">
      <c r="A78" s="74">
        <v>19</v>
      </c>
      <c r="B78" s="75" t="s">
        <v>747</v>
      </c>
      <c r="C78" s="74">
        <v>2018</v>
      </c>
      <c r="D78" s="523">
        <v>194.67</v>
      </c>
    </row>
    <row r="79" spans="1:4" s="18" customFormat="1" ht="12.75" customHeight="1">
      <c r="A79" s="74">
        <v>20</v>
      </c>
      <c r="B79" s="75" t="s">
        <v>731</v>
      </c>
      <c r="C79" s="74">
        <v>2019</v>
      </c>
      <c r="D79" s="523">
        <v>6371.4</v>
      </c>
    </row>
    <row r="80" spans="1:4" s="18" customFormat="1" ht="12.75" customHeight="1">
      <c r="A80" s="74">
        <v>21</v>
      </c>
      <c r="B80" s="75" t="s">
        <v>780</v>
      </c>
      <c r="C80" s="74">
        <v>2020</v>
      </c>
      <c r="D80" s="523">
        <v>1589</v>
      </c>
    </row>
    <row r="81" spans="1:4" s="18" customFormat="1" ht="12.75" customHeight="1">
      <c r="A81" s="74">
        <v>22</v>
      </c>
      <c r="B81" s="75" t="s">
        <v>517</v>
      </c>
      <c r="C81" s="74">
        <v>2018</v>
      </c>
      <c r="D81" s="523">
        <v>5500</v>
      </c>
    </row>
    <row r="82" spans="1:4" s="18" customFormat="1" ht="12.75" customHeight="1">
      <c r="A82" s="74">
        <v>23</v>
      </c>
      <c r="B82" s="75" t="s">
        <v>781</v>
      </c>
      <c r="C82" s="74">
        <v>2020</v>
      </c>
      <c r="D82" s="523">
        <v>650</v>
      </c>
    </row>
    <row r="83" spans="1:4" s="18" customFormat="1" ht="12.75" customHeight="1">
      <c r="A83" s="74">
        <v>24</v>
      </c>
      <c r="B83" s="75" t="s">
        <v>713</v>
      </c>
      <c r="C83" s="74">
        <v>2019</v>
      </c>
      <c r="D83" s="523">
        <v>1519.84</v>
      </c>
    </row>
    <row r="84" spans="1:4" s="18" customFormat="1" ht="12.75" customHeight="1">
      <c r="A84" s="74">
        <v>25</v>
      </c>
      <c r="B84" s="75" t="s">
        <v>732</v>
      </c>
      <c r="C84" s="74">
        <v>2019</v>
      </c>
      <c r="D84" s="523">
        <v>1989</v>
      </c>
    </row>
    <row r="85" spans="1:4" s="18" customFormat="1" ht="12.75" customHeight="1">
      <c r="A85" s="74">
        <v>26</v>
      </c>
      <c r="B85" s="75" t="s">
        <v>733</v>
      </c>
      <c r="C85" s="74">
        <v>2019</v>
      </c>
      <c r="D85" s="523">
        <v>478</v>
      </c>
    </row>
    <row r="86" spans="1:4" s="18" customFormat="1" ht="12.75" customHeight="1">
      <c r="A86" s="74">
        <v>27</v>
      </c>
      <c r="B86" s="75" t="s">
        <v>522</v>
      </c>
      <c r="C86" s="74">
        <v>2018</v>
      </c>
      <c r="D86" s="523">
        <v>789</v>
      </c>
    </row>
    <row r="87" spans="1:4" s="18" customFormat="1" ht="12.75" customHeight="1">
      <c r="A87" s="74">
        <v>28</v>
      </c>
      <c r="B87" s="75" t="s">
        <v>522</v>
      </c>
      <c r="C87" s="74">
        <v>2018</v>
      </c>
      <c r="D87" s="523">
        <v>789</v>
      </c>
    </row>
    <row r="88" spans="1:4" s="18" customFormat="1" ht="12.75" customHeight="1">
      <c r="A88" s="74">
        <v>29</v>
      </c>
      <c r="B88" s="75" t="s">
        <v>734</v>
      </c>
      <c r="C88" s="74">
        <v>2019</v>
      </c>
      <c r="D88" s="523">
        <v>789</v>
      </c>
    </row>
    <row r="89" spans="1:4" s="18" customFormat="1" ht="12.75" customHeight="1">
      <c r="A89" s="74">
        <v>30</v>
      </c>
      <c r="B89" s="75" t="s">
        <v>782</v>
      </c>
      <c r="C89" s="74">
        <v>2020</v>
      </c>
      <c r="D89" s="523">
        <v>3247.2</v>
      </c>
    </row>
    <row r="90" spans="1:4" s="18" customFormat="1" ht="12.75" customHeight="1">
      <c r="A90" s="74">
        <v>31</v>
      </c>
      <c r="B90" s="75" t="s">
        <v>736</v>
      </c>
      <c r="C90" s="74">
        <v>2019</v>
      </c>
      <c r="D90" s="523">
        <v>5300</v>
      </c>
    </row>
    <row r="91" spans="1:4" s="18" customFormat="1" ht="12.75" customHeight="1">
      <c r="A91" s="74">
        <v>32</v>
      </c>
      <c r="B91" s="75" t="s">
        <v>780</v>
      </c>
      <c r="C91" s="74">
        <v>2020</v>
      </c>
      <c r="D91" s="523">
        <v>903</v>
      </c>
    </row>
    <row r="92" spans="1:4" s="18" customFormat="1" ht="12.75" customHeight="1">
      <c r="A92" s="74">
        <v>33</v>
      </c>
      <c r="B92" s="75" t="s">
        <v>783</v>
      </c>
      <c r="C92" s="74">
        <v>2020</v>
      </c>
      <c r="D92" s="523">
        <v>8856</v>
      </c>
    </row>
    <row r="93" spans="1:4" s="18" customFormat="1" ht="12.75" customHeight="1">
      <c r="A93" s="74">
        <v>34</v>
      </c>
      <c r="B93" s="75" t="s">
        <v>784</v>
      </c>
      <c r="C93" s="74">
        <v>2020</v>
      </c>
      <c r="D93" s="523">
        <v>10332</v>
      </c>
    </row>
    <row r="94" spans="1:4" s="18" customFormat="1" ht="12.75" customHeight="1">
      <c r="A94" s="74">
        <v>35</v>
      </c>
      <c r="B94" s="75" t="s">
        <v>785</v>
      </c>
      <c r="C94" s="74">
        <v>2020</v>
      </c>
      <c r="D94" s="523">
        <v>7600</v>
      </c>
    </row>
    <row r="95" spans="1:4" s="18" customFormat="1" ht="12.75" customHeight="1">
      <c r="A95" s="74">
        <v>36</v>
      </c>
      <c r="B95" s="75" t="s">
        <v>896</v>
      </c>
      <c r="C95" s="74">
        <v>2021</v>
      </c>
      <c r="D95" s="523">
        <v>1205.4</v>
      </c>
    </row>
    <row r="96" spans="1:4" s="18" customFormat="1" ht="12.75" customHeight="1">
      <c r="A96" s="74">
        <v>37</v>
      </c>
      <c r="B96" s="75" t="s">
        <v>786</v>
      </c>
      <c r="C96" s="74">
        <v>2021</v>
      </c>
      <c r="D96" s="523">
        <v>2599</v>
      </c>
    </row>
    <row r="97" spans="1:4" s="18" customFormat="1" ht="12.75" customHeight="1">
      <c r="A97" s="74">
        <v>38</v>
      </c>
      <c r="B97" s="75" t="s">
        <v>787</v>
      </c>
      <c r="C97" s="74">
        <v>2021</v>
      </c>
      <c r="D97" s="523">
        <v>2300</v>
      </c>
    </row>
    <row r="98" spans="1:4" s="18" customFormat="1" ht="12.75" customHeight="1">
      <c r="A98" s="74">
        <v>39</v>
      </c>
      <c r="B98" s="75" t="s">
        <v>788</v>
      </c>
      <c r="C98" s="74">
        <v>2021</v>
      </c>
      <c r="D98" s="523">
        <v>1999</v>
      </c>
    </row>
    <row r="99" spans="1:4" s="18" customFormat="1" ht="12.75" customHeight="1">
      <c r="A99" s="74">
        <v>40</v>
      </c>
      <c r="B99" s="75" t="s">
        <v>789</v>
      </c>
      <c r="C99" s="74">
        <v>2021</v>
      </c>
      <c r="D99" s="523">
        <v>3000</v>
      </c>
    </row>
    <row r="100" spans="1:4" s="18" customFormat="1" ht="12.75" customHeight="1">
      <c r="A100" s="74">
        <v>41</v>
      </c>
      <c r="B100" s="75" t="s">
        <v>908</v>
      </c>
      <c r="C100" s="74">
        <v>2022</v>
      </c>
      <c r="D100" s="523">
        <v>2989</v>
      </c>
    </row>
    <row r="101" spans="1:4" s="18" customFormat="1" ht="12.75" customHeight="1">
      <c r="A101" s="74">
        <v>42</v>
      </c>
      <c r="B101" s="75" t="s">
        <v>909</v>
      </c>
      <c r="C101" s="74">
        <v>2022</v>
      </c>
      <c r="D101" s="523">
        <v>1709.05</v>
      </c>
    </row>
    <row r="102" spans="1:4" s="18" customFormat="1" ht="12.75" customHeight="1">
      <c r="A102" s="74">
        <v>43</v>
      </c>
      <c r="B102" s="75" t="s">
        <v>910</v>
      </c>
      <c r="C102" s="74">
        <v>2021</v>
      </c>
      <c r="D102" s="523">
        <v>11002</v>
      </c>
    </row>
    <row r="103" spans="1:4" s="18" customFormat="1" ht="12.75" customHeight="1">
      <c r="A103" s="74">
        <v>44</v>
      </c>
      <c r="B103" s="75" t="s">
        <v>1100</v>
      </c>
      <c r="C103" s="74">
        <v>2022</v>
      </c>
      <c r="D103" s="523">
        <v>3689</v>
      </c>
    </row>
    <row r="104" spans="1:4" s="18" customFormat="1" ht="12.75" customHeight="1">
      <c r="A104" s="74">
        <v>45</v>
      </c>
      <c r="B104" s="75" t="s">
        <v>1101</v>
      </c>
      <c r="C104" s="74">
        <v>2022</v>
      </c>
      <c r="D104" s="523">
        <v>6490</v>
      </c>
    </row>
    <row r="105" spans="1:4" s="18" customFormat="1" ht="12.75" customHeight="1">
      <c r="A105" s="74">
        <v>46</v>
      </c>
      <c r="B105" s="75" t="s">
        <v>1102</v>
      </c>
      <c r="C105" s="74">
        <v>2022</v>
      </c>
      <c r="D105" s="523">
        <v>7398</v>
      </c>
    </row>
    <row r="106" spans="1:4" s="18" customFormat="1" ht="12.75" customHeight="1">
      <c r="A106" s="74">
        <v>47</v>
      </c>
      <c r="B106" s="75" t="s">
        <v>1103</v>
      </c>
      <c r="C106" s="74">
        <v>2023</v>
      </c>
      <c r="D106" s="523">
        <v>7560</v>
      </c>
    </row>
    <row r="107" spans="1:4" s="18" customFormat="1" ht="12.75" customHeight="1">
      <c r="A107" s="74">
        <v>48</v>
      </c>
      <c r="B107" s="75" t="s">
        <v>1114</v>
      </c>
      <c r="C107" s="74">
        <v>2023</v>
      </c>
      <c r="D107" s="523">
        <v>1250</v>
      </c>
    </row>
    <row r="108" spans="1:4" s="19" customFormat="1" ht="12.75" customHeight="1">
      <c r="A108" s="630" t="s">
        <v>108</v>
      </c>
      <c r="B108" s="630"/>
      <c r="C108" s="630"/>
      <c r="D108" s="189">
        <f>SUM(D60:D107)</f>
        <v>205602.77</v>
      </c>
    </row>
    <row r="109" spans="1:4" s="21" customFormat="1" ht="12.75" customHeight="1">
      <c r="A109" s="633" t="s">
        <v>151</v>
      </c>
      <c r="B109" s="633"/>
      <c r="C109" s="633"/>
      <c r="D109" s="633"/>
    </row>
    <row r="110" spans="1:4" s="18" customFormat="1" ht="12.75" customHeight="1">
      <c r="A110" s="74">
        <v>1</v>
      </c>
      <c r="B110" s="75" t="s">
        <v>697</v>
      </c>
      <c r="C110" s="74">
        <v>2019</v>
      </c>
      <c r="D110" s="525">
        <v>2725.8</v>
      </c>
    </row>
    <row r="111" spans="1:4" s="18" customFormat="1" ht="12.75" customHeight="1">
      <c r="A111" s="74">
        <v>2</v>
      </c>
      <c r="B111" s="75" t="s">
        <v>698</v>
      </c>
      <c r="C111" s="251">
        <v>2019</v>
      </c>
      <c r="D111" s="525">
        <v>2952</v>
      </c>
    </row>
    <row r="112" spans="1:4" s="18" customFormat="1" ht="12.75" customHeight="1">
      <c r="A112" s="74">
        <v>3</v>
      </c>
      <c r="B112" s="75" t="s">
        <v>584</v>
      </c>
      <c r="C112" s="74">
        <v>2018</v>
      </c>
      <c r="D112" s="525">
        <v>17500</v>
      </c>
    </row>
    <row r="113" spans="1:4" s="18" customFormat="1" ht="12.75" customHeight="1">
      <c r="A113" s="74">
        <v>4</v>
      </c>
      <c r="B113" s="75" t="s">
        <v>585</v>
      </c>
      <c r="C113" s="74">
        <v>2018</v>
      </c>
      <c r="D113" s="525">
        <v>950</v>
      </c>
    </row>
    <row r="114" spans="1:4" s="18" customFormat="1" ht="12.75" customHeight="1">
      <c r="A114" s="74">
        <v>5</v>
      </c>
      <c r="B114" s="75" t="s">
        <v>586</v>
      </c>
      <c r="C114" s="74">
        <v>2018</v>
      </c>
      <c r="D114" s="525">
        <v>1100</v>
      </c>
    </row>
    <row r="115" spans="1:4" s="18" customFormat="1" ht="12.75" customHeight="1">
      <c r="A115" s="74">
        <v>6</v>
      </c>
      <c r="B115" s="77" t="s">
        <v>855</v>
      </c>
      <c r="C115" s="146">
        <v>2020</v>
      </c>
      <c r="D115" s="525">
        <v>2140</v>
      </c>
    </row>
    <row r="116" spans="1:4" s="18" customFormat="1" ht="12.75" customHeight="1">
      <c r="A116" s="74">
        <v>7</v>
      </c>
      <c r="B116" s="77" t="s">
        <v>697</v>
      </c>
      <c r="C116" s="146">
        <v>2020</v>
      </c>
      <c r="D116" s="528">
        <v>3000</v>
      </c>
    </row>
    <row r="117" spans="1:4" s="18" customFormat="1" ht="12.75" customHeight="1">
      <c r="A117" s="74">
        <v>8</v>
      </c>
      <c r="B117" s="77" t="s">
        <v>853</v>
      </c>
      <c r="C117" s="146">
        <v>2020</v>
      </c>
      <c r="D117" s="528">
        <v>10028</v>
      </c>
    </row>
    <row r="118" spans="1:4" s="18" customFormat="1" ht="12.75" customHeight="1">
      <c r="A118" s="74">
        <v>9</v>
      </c>
      <c r="B118" s="77" t="s">
        <v>854</v>
      </c>
      <c r="C118" s="146">
        <v>2020</v>
      </c>
      <c r="D118" s="528">
        <v>17638.2</v>
      </c>
    </row>
    <row r="119" spans="1:4" s="18" customFormat="1" ht="12.75" customHeight="1">
      <c r="A119" s="74">
        <v>10</v>
      </c>
      <c r="B119" s="77" t="s">
        <v>695</v>
      </c>
      <c r="C119" s="146">
        <v>2021</v>
      </c>
      <c r="D119" s="528">
        <v>1200</v>
      </c>
    </row>
    <row r="120" spans="1:4" s="18" customFormat="1" ht="12.75" customHeight="1">
      <c r="A120" s="74">
        <v>11</v>
      </c>
      <c r="B120" s="77" t="s">
        <v>854</v>
      </c>
      <c r="C120" s="146">
        <v>2020</v>
      </c>
      <c r="D120" s="528">
        <v>27392.1</v>
      </c>
    </row>
    <row r="121" spans="1:4" s="18" customFormat="1" ht="12.75" customHeight="1">
      <c r="A121" s="74">
        <v>12</v>
      </c>
      <c r="B121" s="77" t="s">
        <v>911</v>
      </c>
      <c r="C121" s="146">
        <v>2021</v>
      </c>
      <c r="D121" s="528">
        <v>2739</v>
      </c>
    </row>
    <row r="122" spans="1:4" s="18" customFormat="1" ht="12.75" customHeight="1">
      <c r="A122" s="74">
        <v>13</v>
      </c>
      <c r="B122" s="77" t="s">
        <v>912</v>
      </c>
      <c r="C122" s="146">
        <v>2021</v>
      </c>
      <c r="D122" s="528">
        <v>5499</v>
      </c>
    </row>
    <row r="123" spans="1:4" s="18" customFormat="1" ht="12.75" customHeight="1">
      <c r="A123" s="630" t="s">
        <v>108</v>
      </c>
      <c r="B123" s="630"/>
      <c r="C123" s="630"/>
      <c r="D123" s="205">
        <f>SUM(D110:D122)</f>
        <v>94864.1</v>
      </c>
    </row>
    <row r="124" spans="1:4" s="21" customFormat="1" ht="12.75" customHeight="1">
      <c r="A124" s="632" t="s">
        <v>184</v>
      </c>
      <c r="B124" s="632"/>
      <c r="C124" s="632"/>
      <c r="D124" s="633"/>
    </row>
    <row r="125" spans="1:4" s="18" customFormat="1" ht="12.75" customHeight="1">
      <c r="A125" s="74">
        <v>1</v>
      </c>
      <c r="B125" s="75" t="s">
        <v>525</v>
      </c>
      <c r="C125" s="79">
        <v>2018</v>
      </c>
      <c r="D125" s="525">
        <v>950</v>
      </c>
    </row>
    <row r="126" spans="1:4" s="18" customFormat="1" ht="12.75" customHeight="1">
      <c r="A126" s="74">
        <v>2</v>
      </c>
      <c r="B126" s="75" t="s">
        <v>695</v>
      </c>
      <c r="C126" s="79">
        <v>2019</v>
      </c>
      <c r="D126" s="525">
        <v>885.95</v>
      </c>
    </row>
    <row r="127" spans="1:4" s="18" customFormat="1" ht="12.75" customHeight="1">
      <c r="A127" s="74">
        <v>3</v>
      </c>
      <c r="B127" s="77" t="s">
        <v>860</v>
      </c>
      <c r="C127" s="203">
        <v>2020</v>
      </c>
      <c r="D127" s="526">
        <v>2214</v>
      </c>
    </row>
    <row r="128" spans="1:4" s="18" customFormat="1" ht="12.75" customHeight="1">
      <c r="A128" s="74">
        <v>4</v>
      </c>
      <c r="B128" s="77" t="s">
        <v>861</v>
      </c>
      <c r="C128" s="203">
        <v>2020</v>
      </c>
      <c r="D128" s="526">
        <v>2800</v>
      </c>
    </row>
    <row r="129" spans="1:4" s="18" customFormat="1" ht="12.75" customHeight="1">
      <c r="A129" s="74">
        <v>5</v>
      </c>
      <c r="B129" s="77" t="s">
        <v>862</v>
      </c>
      <c r="C129" s="203">
        <v>2020</v>
      </c>
      <c r="D129" s="526">
        <v>6100</v>
      </c>
    </row>
    <row r="130" spans="1:4" s="18" customFormat="1" ht="12.75" customHeight="1">
      <c r="A130" s="74">
        <v>6</v>
      </c>
      <c r="B130" s="77" t="s">
        <v>864</v>
      </c>
      <c r="C130" s="233">
        <v>2021</v>
      </c>
      <c r="D130" s="522">
        <v>1189</v>
      </c>
    </row>
    <row r="131" spans="1:4" s="18" customFormat="1" ht="12.75" customHeight="1">
      <c r="A131" s="74">
        <v>7</v>
      </c>
      <c r="B131" s="77" t="s">
        <v>914</v>
      </c>
      <c r="C131" s="233">
        <v>2021</v>
      </c>
      <c r="D131" s="529">
        <v>824.24</v>
      </c>
    </row>
    <row r="132" spans="1:4" s="18" customFormat="1" ht="12.75" customHeight="1">
      <c r="A132" s="74">
        <v>8</v>
      </c>
      <c r="B132" s="77" t="s">
        <v>911</v>
      </c>
      <c r="C132" s="233">
        <v>2022</v>
      </c>
      <c r="D132" s="529">
        <v>1249.99</v>
      </c>
    </row>
    <row r="133" spans="1:4" s="18" customFormat="1" ht="12.75" customHeight="1">
      <c r="A133" s="74">
        <v>9</v>
      </c>
      <c r="B133" s="77" t="s">
        <v>1127</v>
      </c>
      <c r="C133" s="233">
        <v>2022</v>
      </c>
      <c r="D133" s="529">
        <v>1199.99</v>
      </c>
    </row>
    <row r="134" spans="1:4" s="21" customFormat="1" ht="12.75" customHeight="1">
      <c r="A134" s="630" t="s">
        <v>108</v>
      </c>
      <c r="B134" s="630"/>
      <c r="C134" s="630"/>
      <c r="D134" s="204">
        <f>SUM(D125:D133)</f>
        <v>17413.170000000002</v>
      </c>
    </row>
    <row r="135" spans="1:4" s="21" customFormat="1" ht="12.75" customHeight="1">
      <c r="A135" s="637" t="s">
        <v>451</v>
      </c>
      <c r="B135" s="639"/>
      <c r="C135" s="80"/>
      <c r="D135" s="190"/>
    </row>
    <row r="136" spans="1:4" s="22" customFormat="1" ht="12.75" customHeight="1">
      <c r="A136" s="48">
        <v>1</v>
      </c>
      <c r="B136" s="75" t="s">
        <v>588</v>
      </c>
      <c r="C136" s="251">
        <v>2018</v>
      </c>
      <c r="D136" s="522">
        <v>4200</v>
      </c>
    </row>
    <row r="137" spans="1:4" s="22" customFormat="1" ht="12.75" customHeight="1">
      <c r="A137" s="48">
        <v>2</v>
      </c>
      <c r="B137" s="75" t="s">
        <v>589</v>
      </c>
      <c r="C137" s="251">
        <v>2018</v>
      </c>
      <c r="D137" s="522">
        <v>1150</v>
      </c>
    </row>
    <row r="138" spans="1:4" s="22" customFormat="1" ht="12.75" customHeight="1">
      <c r="A138" s="48">
        <v>3</v>
      </c>
      <c r="B138" s="75" t="s">
        <v>589</v>
      </c>
      <c r="C138" s="251">
        <v>2018</v>
      </c>
      <c r="D138" s="522">
        <v>1150</v>
      </c>
    </row>
    <row r="139" spans="1:4" s="22" customFormat="1" ht="12.75" customHeight="1">
      <c r="A139" s="48">
        <v>4</v>
      </c>
      <c r="B139" s="75" t="s">
        <v>589</v>
      </c>
      <c r="C139" s="251">
        <v>2018</v>
      </c>
      <c r="D139" s="522">
        <v>1150</v>
      </c>
    </row>
    <row r="140" spans="1:4" s="22" customFormat="1" ht="12.75" customHeight="1">
      <c r="A140" s="48">
        <v>5</v>
      </c>
      <c r="B140" s="75" t="s">
        <v>590</v>
      </c>
      <c r="C140" s="251">
        <v>2018</v>
      </c>
      <c r="D140" s="522">
        <v>2699.99</v>
      </c>
    </row>
    <row r="141" spans="1:4" s="22" customFormat="1" ht="12.75" customHeight="1">
      <c r="A141" s="48">
        <v>6</v>
      </c>
      <c r="B141" s="75" t="s">
        <v>591</v>
      </c>
      <c r="C141" s="251">
        <v>2018</v>
      </c>
      <c r="D141" s="522">
        <v>549</v>
      </c>
    </row>
    <row r="142" spans="1:4" s="22" customFormat="1" ht="12.75" customHeight="1">
      <c r="A142" s="48">
        <v>7</v>
      </c>
      <c r="B142" s="75" t="s">
        <v>592</v>
      </c>
      <c r="C142" s="251">
        <v>2019</v>
      </c>
      <c r="D142" s="522">
        <v>6027</v>
      </c>
    </row>
    <row r="143" spans="1:4" s="22" customFormat="1" ht="12.75" customHeight="1">
      <c r="A143" s="48">
        <v>8</v>
      </c>
      <c r="B143" s="75" t="s">
        <v>592</v>
      </c>
      <c r="C143" s="251">
        <v>2019</v>
      </c>
      <c r="D143" s="522">
        <v>6027</v>
      </c>
    </row>
    <row r="144" spans="1:4" s="22" customFormat="1" ht="12.75" customHeight="1">
      <c r="A144" s="48">
        <v>9</v>
      </c>
      <c r="B144" s="75" t="s">
        <v>592</v>
      </c>
      <c r="C144" s="251">
        <v>2019</v>
      </c>
      <c r="D144" s="522">
        <v>6027</v>
      </c>
    </row>
    <row r="145" spans="1:4" s="22" customFormat="1" ht="12.75" customHeight="1">
      <c r="A145" s="48">
        <v>10</v>
      </c>
      <c r="B145" s="75" t="s">
        <v>593</v>
      </c>
      <c r="C145" s="251">
        <v>2019</v>
      </c>
      <c r="D145" s="522">
        <v>599</v>
      </c>
    </row>
    <row r="146" spans="1:4" s="22" customFormat="1" ht="12.75" customHeight="1">
      <c r="A146" s="48">
        <v>11</v>
      </c>
      <c r="B146" s="75" t="s">
        <v>868</v>
      </c>
      <c r="C146" s="251">
        <v>2020</v>
      </c>
      <c r="D146" s="522">
        <v>6500</v>
      </c>
    </row>
    <row r="147" spans="1:4" s="22" customFormat="1" ht="12.75" customHeight="1">
      <c r="A147" s="48">
        <v>12</v>
      </c>
      <c r="B147" s="75" t="s">
        <v>869</v>
      </c>
      <c r="C147" s="251">
        <v>2020</v>
      </c>
      <c r="D147" s="522">
        <v>2767.5</v>
      </c>
    </row>
    <row r="148" spans="1:4" s="22" customFormat="1" ht="12.75" customHeight="1">
      <c r="A148" s="48">
        <v>13</v>
      </c>
      <c r="B148" s="75" t="s">
        <v>869</v>
      </c>
      <c r="C148" s="251">
        <v>2020</v>
      </c>
      <c r="D148" s="522">
        <v>2767.5</v>
      </c>
    </row>
    <row r="149" spans="1:4" s="22" customFormat="1" ht="12.75" customHeight="1">
      <c r="A149" s="48">
        <v>14</v>
      </c>
      <c r="B149" s="75" t="s">
        <v>915</v>
      </c>
      <c r="C149" s="251">
        <v>2022</v>
      </c>
      <c r="D149" s="522">
        <v>2043.78</v>
      </c>
    </row>
    <row r="150" spans="1:4" s="22" customFormat="1" ht="12.75" customHeight="1">
      <c r="A150" s="48">
        <v>15</v>
      </c>
      <c r="B150" s="75" t="s">
        <v>588</v>
      </c>
      <c r="C150" s="251">
        <v>2018</v>
      </c>
      <c r="D150" s="522">
        <v>4200</v>
      </c>
    </row>
    <row r="151" spans="1:4" s="22" customFormat="1" ht="12.75" customHeight="1">
      <c r="A151" s="48">
        <v>16</v>
      </c>
      <c r="B151" s="75" t="s">
        <v>589</v>
      </c>
      <c r="C151" s="251">
        <v>2018</v>
      </c>
      <c r="D151" s="522">
        <v>1150</v>
      </c>
    </row>
    <row r="152" spans="1:4" s="22" customFormat="1" ht="12.75" customHeight="1">
      <c r="A152" s="48">
        <v>17</v>
      </c>
      <c r="B152" s="75" t="s">
        <v>589</v>
      </c>
      <c r="C152" s="251">
        <v>2018</v>
      </c>
      <c r="D152" s="522">
        <v>1150</v>
      </c>
    </row>
    <row r="153" spans="1:4" s="22" customFormat="1" ht="12.75" customHeight="1">
      <c r="A153" s="48">
        <v>18</v>
      </c>
      <c r="B153" s="75" t="s">
        <v>589</v>
      </c>
      <c r="C153" s="251">
        <v>2018</v>
      </c>
      <c r="D153" s="522">
        <v>1150</v>
      </c>
    </row>
    <row r="154" spans="1:4" s="22" customFormat="1" ht="12.75" customHeight="1">
      <c r="A154" s="48">
        <v>19</v>
      </c>
      <c r="B154" s="75" t="s">
        <v>590</v>
      </c>
      <c r="C154" s="251">
        <v>2018</v>
      </c>
      <c r="D154" s="522">
        <v>2699.99</v>
      </c>
    </row>
    <row r="155" spans="1:4" s="22" customFormat="1" ht="12.75" customHeight="1">
      <c r="A155" s="48">
        <v>20</v>
      </c>
      <c r="B155" s="75" t="s">
        <v>591</v>
      </c>
      <c r="C155" s="251">
        <v>2018</v>
      </c>
      <c r="D155" s="522">
        <v>549</v>
      </c>
    </row>
    <row r="156" spans="1:4" s="22" customFormat="1" ht="12.75" customHeight="1">
      <c r="A156" s="48">
        <v>21</v>
      </c>
      <c r="B156" s="75" t="s">
        <v>592</v>
      </c>
      <c r="C156" s="251">
        <v>2019</v>
      </c>
      <c r="D156" s="522">
        <v>6027</v>
      </c>
    </row>
    <row r="157" spans="1:4" s="22" customFormat="1" ht="12.75" customHeight="1">
      <c r="A157" s="48">
        <v>22</v>
      </c>
      <c r="B157" s="75" t="s">
        <v>592</v>
      </c>
      <c r="C157" s="251">
        <v>2019</v>
      </c>
      <c r="D157" s="522">
        <v>6027</v>
      </c>
    </row>
    <row r="158" spans="1:4" s="22" customFormat="1" ht="12.75" customHeight="1">
      <c r="A158" s="48">
        <v>23</v>
      </c>
      <c r="B158" s="75" t="s">
        <v>592</v>
      </c>
      <c r="C158" s="251">
        <v>2019</v>
      </c>
      <c r="D158" s="522">
        <v>6027</v>
      </c>
    </row>
    <row r="159" spans="1:4" s="22" customFormat="1" ht="12.75" customHeight="1">
      <c r="A159" s="48">
        <v>24</v>
      </c>
      <c r="B159" s="75" t="s">
        <v>593</v>
      </c>
      <c r="C159" s="251">
        <v>2019</v>
      </c>
      <c r="D159" s="522">
        <v>599</v>
      </c>
    </row>
    <row r="160" spans="1:4" s="22" customFormat="1" ht="12.75" customHeight="1">
      <c r="A160" s="48">
        <v>25</v>
      </c>
      <c r="B160" s="75" t="s">
        <v>1118</v>
      </c>
      <c r="C160" s="251">
        <v>2021</v>
      </c>
      <c r="D160" s="522">
        <v>600</v>
      </c>
    </row>
    <row r="161" spans="1:4" s="22" customFormat="1" ht="12.75" customHeight="1">
      <c r="A161" s="48">
        <v>26</v>
      </c>
      <c r="B161" s="75" t="s">
        <v>1119</v>
      </c>
      <c r="C161" s="251">
        <v>2021</v>
      </c>
      <c r="D161" s="522">
        <v>2482</v>
      </c>
    </row>
    <row r="162" spans="1:4" s="22" customFormat="1" ht="12.75" customHeight="1">
      <c r="A162" s="48">
        <v>27</v>
      </c>
      <c r="B162" s="75" t="s">
        <v>1119</v>
      </c>
      <c r="C162" s="251">
        <v>2021</v>
      </c>
      <c r="D162" s="522">
        <v>2482</v>
      </c>
    </row>
    <row r="163" spans="1:4" s="22" customFormat="1" ht="12.75" customHeight="1">
      <c r="A163" s="48">
        <v>28</v>
      </c>
      <c r="B163" s="75" t="s">
        <v>1120</v>
      </c>
      <c r="C163" s="251">
        <v>2022</v>
      </c>
      <c r="D163" s="522">
        <v>1097</v>
      </c>
    </row>
    <row r="164" spans="1:4" s="22" customFormat="1" ht="12.75" customHeight="1">
      <c r="A164" s="48">
        <v>29</v>
      </c>
      <c r="B164" s="75" t="s">
        <v>1121</v>
      </c>
      <c r="C164" s="251">
        <v>2022</v>
      </c>
      <c r="D164" s="522">
        <v>849</v>
      </c>
    </row>
    <row r="165" spans="1:4" s="22" customFormat="1" ht="12.75" customHeight="1">
      <c r="A165" s="48">
        <v>30</v>
      </c>
      <c r="B165" s="75" t="s">
        <v>1121</v>
      </c>
      <c r="C165" s="251">
        <v>2022</v>
      </c>
      <c r="D165" s="522">
        <v>849</v>
      </c>
    </row>
    <row r="166" spans="1:4" s="22" customFormat="1" ht="12.75" customHeight="1">
      <c r="A166" s="48">
        <v>31</v>
      </c>
      <c r="B166" s="75" t="s">
        <v>1122</v>
      </c>
      <c r="C166" s="251">
        <v>2022</v>
      </c>
      <c r="D166" s="522">
        <v>3568.23</v>
      </c>
    </row>
    <row r="167" spans="1:4" s="21" customFormat="1" ht="12.75" customHeight="1">
      <c r="A167" s="630" t="s">
        <v>108</v>
      </c>
      <c r="B167" s="630"/>
      <c r="C167" s="630"/>
      <c r="D167" s="205">
        <f>SUM(D136:D166)</f>
        <v>85163.98999999999</v>
      </c>
    </row>
    <row r="168" spans="1:4" s="21" customFormat="1" ht="12.75" customHeight="1">
      <c r="A168" s="632" t="s">
        <v>763</v>
      </c>
      <c r="B168" s="632"/>
      <c r="C168" s="632"/>
      <c r="D168" s="632"/>
    </row>
    <row r="169" spans="1:4" s="21" customFormat="1" ht="12.75" customHeight="1">
      <c r="A169" s="49">
        <v>1</v>
      </c>
      <c r="B169" s="77" t="s">
        <v>597</v>
      </c>
      <c r="C169" s="146">
        <v>2019</v>
      </c>
      <c r="D169" s="523">
        <v>1844.14</v>
      </c>
    </row>
    <row r="170" spans="1:4" s="21" customFormat="1" ht="12.75" customHeight="1">
      <c r="A170" s="49">
        <v>2</v>
      </c>
      <c r="B170" s="77" t="s">
        <v>597</v>
      </c>
      <c r="C170" s="146">
        <v>2019</v>
      </c>
      <c r="D170" s="523">
        <v>1844.14</v>
      </c>
    </row>
    <row r="171" spans="1:4" s="21" customFormat="1" ht="12.75" customHeight="1">
      <c r="A171" s="49">
        <v>3</v>
      </c>
      <c r="B171" s="77" t="s">
        <v>597</v>
      </c>
      <c r="C171" s="146">
        <v>2019</v>
      </c>
      <c r="D171" s="523">
        <v>1844.14</v>
      </c>
    </row>
    <row r="172" spans="1:4" s="21" customFormat="1" ht="12.75" customHeight="1">
      <c r="A172" s="49">
        <v>4</v>
      </c>
      <c r="B172" s="77" t="s">
        <v>597</v>
      </c>
      <c r="C172" s="146">
        <v>2019</v>
      </c>
      <c r="D172" s="523">
        <v>1844.14</v>
      </c>
    </row>
    <row r="173" spans="1:4" s="21" customFormat="1" ht="12.75" customHeight="1">
      <c r="A173" s="49">
        <v>5</v>
      </c>
      <c r="B173" s="77" t="s">
        <v>597</v>
      </c>
      <c r="C173" s="146">
        <v>2019</v>
      </c>
      <c r="D173" s="523">
        <v>1844.14</v>
      </c>
    </row>
    <row r="174" spans="1:4" s="21" customFormat="1" ht="12.75" customHeight="1">
      <c r="A174" s="49">
        <v>6</v>
      </c>
      <c r="B174" s="77" t="s">
        <v>597</v>
      </c>
      <c r="C174" s="146">
        <v>2019</v>
      </c>
      <c r="D174" s="523">
        <v>1844.14</v>
      </c>
    </row>
    <row r="175" spans="1:4" s="21" customFormat="1" ht="12.75" customHeight="1">
      <c r="A175" s="49">
        <v>7</v>
      </c>
      <c r="B175" s="77" t="s">
        <v>597</v>
      </c>
      <c r="C175" s="146">
        <v>2019</v>
      </c>
      <c r="D175" s="523">
        <v>1844.14</v>
      </c>
    </row>
    <row r="176" spans="1:4" s="21" customFormat="1" ht="12.75" customHeight="1">
      <c r="A176" s="49">
        <v>8</v>
      </c>
      <c r="B176" s="77" t="s">
        <v>597</v>
      </c>
      <c r="C176" s="146">
        <v>2019</v>
      </c>
      <c r="D176" s="523">
        <v>1844.14</v>
      </c>
    </row>
    <row r="177" spans="1:4" s="21" customFormat="1" ht="12.75" customHeight="1">
      <c r="A177" s="49">
        <v>9</v>
      </c>
      <c r="B177" s="77" t="s">
        <v>597</v>
      </c>
      <c r="C177" s="146">
        <v>2019</v>
      </c>
      <c r="D177" s="523">
        <v>1844.14</v>
      </c>
    </row>
    <row r="178" spans="1:4" s="21" customFormat="1" ht="12.75" customHeight="1">
      <c r="A178" s="49">
        <v>10</v>
      </c>
      <c r="B178" s="77" t="s">
        <v>597</v>
      </c>
      <c r="C178" s="146">
        <v>2019</v>
      </c>
      <c r="D178" s="523">
        <v>1844.14</v>
      </c>
    </row>
    <row r="179" spans="1:4" s="21" customFormat="1" ht="12.75" customHeight="1">
      <c r="A179" s="49">
        <v>11</v>
      </c>
      <c r="B179" s="77" t="s">
        <v>597</v>
      </c>
      <c r="C179" s="146">
        <v>2019</v>
      </c>
      <c r="D179" s="523">
        <v>1844.14</v>
      </c>
    </row>
    <row r="180" spans="1:4" s="21" customFormat="1" ht="12.75" customHeight="1">
      <c r="A180" s="49">
        <v>12</v>
      </c>
      <c r="B180" s="77" t="s">
        <v>597</v>
      </c>
      <c r="C180" s="146">
        <v>2019</v>
      </c>
      <c r="D180" s="523">
        <v>1844.14</v>
      </c>
    </row>
    <row r="181" spans="1:4" s="21" customFormat="1" ht="12.75" customHeight="1">
      <c r="A181" s="49">
        <v>13</v>
      </c>
      <c r="B181" s="77" t="s">
        <v>597</v>
      </c>
      <c r="C181" s="146">
        <v>2019</v>
      </c>
      <c r="D181" s="523">
        <v>1844.14</v>
      </c>
    </row>
    <row r="182" spans="1:4" s="21" customFormat="1" ht="12.75" customHeight="1">
      <c r="A182" s="49">
        <v>14</v>
      </c>
      <c r="B182" s="77" t="s">
        <v>597</v>
      </c>
      <c r="C182" s="146">
        <v>2019</v>
      </c>
      <c r="D182" s="523">
        <v>1844.14</v>
      </c>
    </row>
    <row r="183" spans="1:4" s="21" customFormat="1" ht="12.75" customHeight="1">
      <c r="A183" s="49">
        <v>15</v>
      </c>
      <c r="B183" s="77" t="s">
        <v>597</v>
      </c>
      <c r="C183" s="146">
        <v>2019</v>
      </c>
      <c r="D183" s="523">
        <v>1844.14</v>
      </c>
    </row>
    <row r="184" spans="1:4" s="21" customFormat="1" ht="12.75" customHeight="1">
      <c r="A184" s="49">
        <v>16</v>
      </c>
      <c r="B184" s="77" t="s">
        <v>597</v>
      </c>
      <c r="C184" s="146">
        <v>2019</v>
      </c>
      <c r="D184" s="523">
        <v>1844.14</v>
      </c>
    </row>
    <row r="185" spans="1:4" s="21" customFormat="1" ht="12.75" customHeight="1">
      <c r="A185" s="49">
        <v>17</v>
      </c>
      <c r="B185" s="77" t="s">
        <v>597</v>
      </c>
      <c r="C185" s="146">
        <v>2019</v>
      </c>
      <c r="D185" s="523">
        <v>3921.14</v>
      </c>
    </row>
    <row r="186" spans="1:4" s="21" customFormat="1" ht="12.75" customHeight="1">
      <c r="A186" s="49">
        <v>18</v>
      </c>
      <c r="B186" s="77" t="s">
        <v>801</v>
      </c>
      <c r="C186" s="146">
        <v>2021</v>
      </c>
      <c r="D186" s="523">
        <v>3045</v>
      </c>
    </row>
    <row r="187" spans="1:4" s="21" customFormat="1" ht="12.75" customHeight="1">
      <c r="A187" s="49">
        <v>19</v>
      </c>
      <c r="B187" s="77" t="s">
        <v>937</v>
      </c>
      <c r="C187" s="146">
        <v>2022</v>
      </c>
      <c r="D187" s="523">
        <v>2519.51</v>
      </c>
    </row>
    <row r="188" spans="1:4" s="21" customFormat="1" ht="12.75" customHeight="1">
      <c r="A188" s="630" t="s">
        <v>108</v>
      </c>
      <c r="B188" s="630"/>
      <c r="C188" s="630"/>
      <c r="D188" s="189">
        <f>SUM(D169:D187)</f>
        <v>38991.89</v>
      </c>
    </row>
    <row r="189" spans="1:4" s="21" customFormat="1" ht="12.75" customHeight="1">
      <c r="A189" s="632" t="s">
        <v>759</v>
      </c>
      <c r="B189" s="632"/>
      <c r="C189" s="632"/>
      <c r="D189" s="632"/>
    </row>
    <row r="190" spans="1:4" s="21" customFormat="1" ht="12.75" customHeight="1">
      <c r="A190" s="48">
        <v>1</v>
      </c>
      <c r="B190" s="75" t="s">
        <v>1282</v>
      </c>
      <c r="C190" s="48">
        <v>2019</v>
      </c>
      <c r="D190" s="523">
        <v>4346.82</v>
      </c>
    </row>
    <row r="191" spans="1:4" s="21" customFormat="1" ht="12.75" customHeight="1">
      <c r="A191" s="48">
        <v>2</v>
      </c>
      <c r="B191" s="75" t="s">
        <v>532</v>
      </c>
      <c r="C191" s="74">
        <v>2019</v>
      </c>
      <c r="D191" s="523">
        <v>59.99</v>
      </c>
    </row>
    <row r="192" spans="1:4" s="21" customFormat="1" ht="12.75" customHeight="1">
      <c r="A192" s="48">
        <v>3</v>
      </c>
      <c r="B192" s="75" t="s">
        <v>532</v>
      </c>
      <c r="C192" s="74">
        <v>2019</v>
      </c>
      <c r="D192" s="523">
        <v>59.99</v>
      </c>
    </row>
    <row r="193" spans="1:4" s="21" customFormat="1" ht="12.75" customHeight="1">
      <c r="A193" s="48">
        <v>4</v>
      </c>
      <c r="B193" s="75" t="s">
        <v>678</v>
      </c>
      <c r="C193" s="74">
        <v>2019</v>
      </c>
      <c r="D193" s="523">
        <v>199.99</v>
      </c>
    </row>
    <row r="194" spans="1:4" s="21" customFormat="1" ht="12.75" customHeight="1">
      <c r="A194" s="48">
        <v>5</v>
      </c>
      <c r="B194" s="75" t="s">
        <v>679</v>
      </c>
      <c r="C194" s="74">
        <v>2019</v>
      </c>
      <c r="D194" s="523">
        <v>59.99</v>
      </c>
    </row>
    <row r="195" spans="1:4" s="23" customFormat="1" ht="12.75" customHeight="1">
      <c r="A195" s="48">
        <v>6</v>
      </c>
      <c r="B195" s="75" t="s">
        <v>534</v>
      </c>
      <c r="C195" s="74">
        <v>2020</v>
      </c>
      <c r="D195" s="523">
        <v>3399</v>
      </c>
    </row>
    <row r="196" spans="1:4" s="23" customFormat="1" ht="12.75" customHeight="1">
      <c r="A196" s="48">
        <v>7</v>
      </c>
      <c r="B196" s="75" t="s">
        <v>804</v>
      </c>
      <c r="C196" s="74">
        <v>2020</v>
      </c>
      <c r="D196" s="523">
        <v>2000</v>
      </c>
    </row>
    <row r="197" spans="1:4" s="23" customFormat="1" ht="12.75" customHeight="1">
      <c r="A197" s="48">
        <v>8</v>
      </c>
      <c r="B197" s="75" t="s">
        <v>805</v>
      </c>
      <c r="C197" s="74">
        <v>2020</v>
      </c>
      <c r="D197" s="523">
        <v>6500</v>
      </c>
    </row>
    <row r="198" spans="1:4" s="23" customFormat="1" ht="12.75" customHeight="1">
      <c r="A198" s="48">
        <v>9</v>
      </c>
      <c r="B198" s="75" t="s">
        <v>932</v>
      </c>
      <c r="C198" s="74">
        <v>2022</v>
      </c>
      <c r="D198" s="523">
        <v>1649</v>
      </c>
    </row>
    <row r="199" spans="1:4" s="23" customFormat="1" ht="12.75" customHeight="1">
      <c r="A199" s="48">
        <v>10</v>
      </c>
      <c r="B199" s="75" t="s">
        <v>954</v>
      </c>
      <c r="C199" s="74">
        <v>2022</v>
      </c>
      <c r="D199" s="523">
        <v>8853</v>
      </c>
    </row>
    <row r="200" spans="1:4" s="23" customFormat="1" ht="12.75" customHeight="1">
      <c r="A200" s="48">
        <v>11</v>
      </c>
      <c r="B200" s="75" t="s">
        <v>955</v>
      </c>
      <c r="C200" s="74">
        <v>2022</v>
      </c>
      <c r="D200" s="523">
        <v>999</v>
      </c>
    </row>
    <row r="201" spans="1:4" s="23" customFormat="1" ht="12.75" customHeight="1">
      <c r="A201" s="48">
        <v>12</v>
      </c>
      <c r="B201" s="75" t="s">
        <v>956</v>
      </c>
      <c r="C201" s="74">
        <v>2022</v>
      </c>
      <c r="D201" s="523">
        <v>69.99</v>
      </c>
    </row>
    <row r="202" spans="1:4" s="23" customFormat="1" ht="12.75" customHeight="1">
      <c r="A202" s="48">
        <v>13</v>
      </c>
      <c r="B202" s="75" t="s">
        <v>613</v>
      </c>
      <c r="C202" s="74">
        <v>2022</v>
      </c>
      <c r="D202" s="523">
        <v>149.99</v>
      </c>
    </row>
    <row r="203" spans="1:4" s="23" customFormat="1" ht="12.75" customHeight="1">
      <c r="A203" s="48">
        <v>14</v>
      </c>
      <c r="B203" s="75" t="s">
        <v>957</v>
      </c>
      <c r="C203" s="74">
        <v>2018</v>
      </c>
      <c r="D203" s="523">
        <v>2460.73</v>
      </c>
    </row>
    <row r="204" spans="1:4" s="23" customFormat="1" ht="12.75" customHeight="1">
      <c r="A204" s="48">
        <v>15</v>
      </c>
      <c r="B204" s="75" t="s">
        <v>958</v>
      </c>
      <c r="C204" s="74">
        <v>2018</v>
      </c>
      <c r="D204" s="523">
        <v>1670</v>
      </c>
    </row>
    <row r="205" spans="1:4" s="23" customFormat="1" ht="12.75" customHeight="1">
      <c r="A205" s="48">
        <v>16</v>
      </c>
      <c r="B205" s="75" t="s">
        <v>959</v>
      </c>
      <c r="C205" s="74">
        <v>2018</v>
      </c>
      <c r="D205" s="523">
        <v>169.99</v>
      </c>
    </row>
    <row r="206" spans="1:4" s="23" customFormat="1" ht="12.75" customHeight="1">
      <c r="A206" s="48">
        <v>17</v>
      </c>
      <c r="B206" s="75" t="s">
        <v>959</v>
      </c>
      <c r="C206" s="74">
        <v>2018</v>
      </c>
      <c r="D206" s="523">
        <v>169.99</v>
      </c>
    </row>
    <row r="207" spans="1:4" s="21" customFormat="1" ht="12.75" customHeight="1">
      <c r="A207" s="627" t="s">
        <v>108</v>
      </c>
      <c r="B207" s="628"/>
      <c r="C207" s="636"/>
      <c r="D207" s="189">
        <f>SUM(D190:D206)</f>
        <v>32817.47</v>
      </c>
    </row>
    <row r="208" spans="1:4" s="21" customFormat="1" ht="12.75" customHeight="1">
      <c r="A208" s="632" t="s">
        <v>760</v>
      </c>
      <c r="B208" s="632"/>
      <c r="C208" s="632"/>
      <c r="D208" s="632"/>
    </row>
    <row r="209" spans="1:4" s="21" customFormat="1" ht="12.75" customHeight="1">
      <c r="A209" s="48">
        <v>1</v>
      </c>
      <c r="B209" s="75" t="s">
        <v>603</v>
      </c>
      <c r="C209" s="74">
        <v>2018</v>
      </c>
      <c r="D209" s="523">
        <v>145</v>
      </c>
    </row>
    <row r="210" spans="1:4" s="21" customFormat="1" ht="12.75" customHeight="1">
      <c r="A210" s="48">
        <v>2</v>
      </c>
      <c r="B210" s="75" t="s">
        <v>606</v>
      </c>
      <c r="C210" s="74">
        <v>2018</v>
      </c>
      <c r="D210" s="523">
        <v>129.15</v>
      </c>
    </row>
    <row r="211" spans="1:4" s="21" customFormat="1" ht="12.75" customHeight="1">
      <c r="A211" s="48">
        <v>3</v>
      </c>
      <c r="B211" s="75" t="s">
        <v>607</v>
      </c>
      <c r="C211" s="74">
        <v>2018</v>
      </c>
      <c r="D211" s="523">
        <v>1414</v>
      </c>
    </row>
    <row r="212" spans="1:4" s="21" customFormat="1" ht="12.75" customHeight="1">
      <c r="A212" s="48">
        <v>4</v>
      </c>
      <c r="B212" s="75" t="s">
        <v>609</v>
      </c>
      <c r="C212" s="74">
        <v>2019</v>
      </c>
      <c r="D212" s="523">
        <v>4120.5</v>
      </c>
    </row>
    <row r="213" spans="1:4" s="21" customFormat="1" ht="12.75" customHeight="1">
      <c r="A213" s="48">
        <v>5</v>
      </c>
      <c r="B213" s="75" t="s">
        <v>610</v>
      </c>
      <c r="C213" s="74">
        <v>2019</v>
      </c>
      <c r="D213" s="523">
        <v>922.5</v>
      </c>
    </row>
    <row r="214" spans="1:4" s="21" customFormat="1" ht="12.75" customHeight="1">
      <c r="A214" s="48">
        <v>6</v>
      </c>
      <c r="B214" s="75" t="s">
        <v>612</v>
      </c>
      <c r="C214" s="74">
        <v>2019</v>
      </c>
      <c r="D214" s="523">
        <v>5166</v>
      </c>
    </row>
    <row r="215" spans="1:4" s="21" customFormat="1" ht="12.75" customHeight="1">
      <c r="A215" s="48">
        <v>7</v>
      </c>
      <c r="B215" s="75" t="s">
        <v>613</v>
      </c>
      <c r="C215" s="74">
        <v>2019</v>
      </c>
      <c r="D215" s="523">
        <v>175.89</v>
      </c>
    </row>
    <row r="216" spans="1:4" s="21" customFormat="1" ht="12.75" customHeight="1">
      <c r="A216" s="48">
        <v>8</v>
      </c>
      <c r="B216" s="75" t="s">
        <v>614</v>
      </c>
      <c r="C216" s="74">
        <v>2019</v>
      </c>
      <c r="D216" s="523">
        <v>49.2</v>
      </c>
    </row>
    <row r="217" spans="1:4" s="21" customFormat="1" ht="12.75" customHeight="1">
      <c r="A217" s="48">
        <v>9</v>
      </c>
      <c r="B217" s="75" t="s">
        <v>606</v>
      </c>
      <c r="C217" s="74">
        <v>2019</v>
      </c>
      <c r="D217" s="523">
        <v>118.08</v>
      </c>
    </row>
    <row r="218" spans="1:4" s="21" customFormat="1" ht="12.75" customHeight="1">
      <c r="A218" s="48">
        <v>10</v>
      </c>
      <c r="B218" s="75" t="s">
        <v>673</v>
      </c>
      <c r="C218" s="74">
        <v>2019</v>
      </c>
      <c r="D218" s="523">
        <v>4098</v>
      </c>
    </row>
    <row r="219" spans="1:4" s="21" customFormat="1" ht="12.75" customHeight="1">
      <c r="A219" s="48">
        <v>11</v>
      </c>
      <c r="B219" s="75" t="s">
        <v>674</v>
      </c>
      <c r="C219" s="74">
        <v>2019</v>
      </c>
      <c r="D219" s="523">
        <v>1141.86</v>
      </c>
    </row>
    <row r="220" spans="1:4" s="21" customFormat="1" ht="12.75" customHeight="1">
      <c r="A220" s="48">
        <v>12</v>
      </c>
      <c r="B220" s="75" t="s">
        <v>675</v>
      </c>
      <c r="C220" s="74">
        <v>2019</v>
      </c>
      <c r="D220" s="523">
        <v>7499.98</v>
      </c>
    </row>
    <row r="221" spans="1:4" s="21" customFormat="1" ht="12.75" customHeight="1">
      <c r="A221" s="48">
        <v>13</v>
      </c>
      <c r="B221" s="75" t="s">
        <v>807</v>
      </c>
      <c r="C221" s="74">
        <v>2020</v>
      </c>
      <c r="D221" s="523">
        <v>1845</v>
      </c>
    </row>
    <row r="222" spans="1:4" s="21" customFormat="1" ht="12.75" customHeight="1">
      <c r="A222" s="48">
        <v>14</v>
      </c>
      <c r="B222" s="75" t="s">
        <v>614</v>
      </c>
      <c r="C222" s="74">
        <v>2020</v>
      </c>
      <c r="D222" s="523">
        <v>73.8</v>
      </c>
    </row>
    <row r="223" spans="1:4" s="21" customFormat="1" ht="12.75" customHeight="1">
      <c r="A223" s="48">
        <v>15</v>
      </c>
      <c r="B223" s="75" t="s">
        <v>808</v>
      </c>
      <c r="C223" s="74">
        <v>2020</v>
      </c>
      <c r="D223" s="523">
        <v>642.9</v>
      </c>
    </row>
    <row r="224" spans="1:4" s="21" customFormat="1" ht="12.75" customHeight="1">
      <c r="A224" s="48">
        <v>16</v>
      </c>
      <c r="B224" s="75" t="s">
        <v>809</v>
      </c>
      <c r="C224" s="74">
        <v>2020</v>
      </c>
      <c r="D224" s="523">
        <v>3399</v>
      </c>
    </row>
    <row r="225" spans="1:4" s="21" customFormat="1" ht="12.75" customHeight="1">
      <c r="A225" s="48">
        <v>17</v>
      </c>
      <c r="B225" s="75" t="s">
        <v>810</v>
      </c>
      <c r="C225" s="74">
        <v>2020</v>
      </c>
      <c r="D225" s="523">
        <v>1626</v>
      </c>
    </row>
    <row r="226" spans="1:4" s="21" customFormat="1" ht="12.75" customHeight="1">
      <c r="A226" s="48">
        <v>18</v>
      </c>
      <c r="B226" s="75" t="s">
        <v>811</v>
      </c>
      <c r="C226" s="74">
        <v>2020</v>
      </c>
      <c r="D226" s="523">
        <v>5736.72</v>
      </c>
    </row>
    <row r="227" spans="1:4" s="21" customFormat="1" ht="12.75" customHeight="1">
      <c r="A227" s="48">
        <v>19</v>
      </c>
      <c r="B227" s="75" t="s">
        <v>812</v>
      </c>
      <c r="C227" s="74">
        <v>2020</v>
      </c>
      <c r="D227" s="523">
        <v>365.04</v>
      </c>
    </row>
    <row r="228" spans="1:4" s="21" customFormat="1" ht="12.75" customHeight="1">
      <c r="A228" s="48">
        <v>20</v>
      </c>
      <c r="B228" s="75" t="s">
        <v>813</v>
      </c>
      <c r="C228" s="74">
        <v>2020</v>
      </c>
      <c r="D228" s="523">
        <v>198</v>
      </c>
    </row>
    <row r="229" spans="1:4" s="21" customFormat="1" ht="12.75" customHeight="1">
      <c r="A229" s="48">
        <v>21</v>
      </c>
      <c r="B229" s="75" t="s">
        <v>815</v>
      </c>
      <c r="C229" s="74">
        <v>2021</v>
      </c>
      <c r="D229" s="523">
        <v>1499</v>
      </c>
    </row>
    <row r="230" spans="1:4" s="21" customFormat="1" ht="12.75" customHeight="1">
      <c r="A230" s="48">
        <v>22</v>
      </c>
      <c r="B230" s="75" t="s">
        <v>923</v>
      </c>
      <c r="C230" s="74">
        <v>2021</v>
      </c>
      <c r="D230" s="523">
        <v>723.74</v>
      </c>
    </row>
    <row r="231" spans="1:4" s="21" customFormat="1" ht="12.75" customHeight="1">
      <c r="A231" s="48">
        <v>23</v>
      </c>
      <c r="B231" s="75" t="s">
        <v>613</v>
      </c>
      <c r="C231" s="74">
        <v>2022</v>
      </c>
      <c r="D231" s="523">
        <v>149.99</v>
      </c>
    </row>
    <row r="232" spans="1:4" s="21" customFormat="1" ht="12.75" customHeight="1">
      <c r="A232" s="48">
        <v>24</v>
      </c>
      <c r="B232" s="75" t="s">
        <v>532</v>
      </c>
      <c r="C232" s="74">
        <v>2022</v>
      </c>
      <c r="D232" s="523">
        <v>86.1</v>
      </c>
    </row>
    <row r="233" spans="1:4" s="21" customFormat="1" ht="12.75" customHeight="1">
      <c r="A233" s="48">
        <v>25</v>
      </c>
      <c r="B233" s="75" t="s">
        <v>530</v>
      </c>
      <c r="C233" s="74">
        <v>2022</v>
      </c>
      <c r="D233" s="523">
        <v>593.68</v>
      </c>
    </row>
    <row r="234" spans="1:4" s="21" customFormat="1" ht="12.75" customHeight="1">
      <c r="A234" s="48">
        <v>26</v>
      </c>
      <c r="B234" s="75" t="s">
        <v>965</v>
      </c>
      <c r="C234" s="74">
        <v>2022</v>
      </c>
      <c r="D234" s="523">
        <v>1799</v>
      </c>
    </row>
    <row r="235" spans="1:4" s="21" customFormat="1" ht="12.75" customHeight="1">
      <c r="A235" s="48">
        <v>27</v>
      </c>
      <c r="B235" s="75" t="s">
        <v>966</v>
      </c>
      <c r="C235" s="74">
        <v>2022</v>
      </c>
      <c r="D235" s="523">
        <v>3399</v>
      </c>
    </row>
    <row r="236" spans="1:4" s="21" customFormat="1" ht="12.75" customHeight="1">
      <c r="A236" s="48">
        <v>28</v>
      </c>
      <c r="B236" s="75" t="s">
        <v>924</v>
      </c>
      <c r="C236" s="74">
        <v>2021</v>
      </c>
      <c r="D236" s="523">
        <v>7990</v>
      </c>
    </row>
    <row r="237" spans="1:4" s="21" customFormat="1" ht="12.75" customHeight="1">
      <c r="A237" s="48">
        <v>29</v>
      </c>
      <c r="B237" s="75" t="s">
        <v>925</v>
      </c>
      <c r="C237" s="74">
        <v>2022</v>
      </c>
      <c r="D237" s="523">
        <v>1290.56</v>
      </c>
    </row>
    <row r="238" spans="1:4" s="21" customFormat="1" ht="12.75" customHeight="1">
      <c r="A238" s="630" t="s">
        <v>108</v>
      </c>
      <c r="B238" s="630"/>
      <c r="C238" s="630"/>
      <c r="D238" s="189">
        <f>SUM(D209:D237)</f>
        <v>56397.689999999995</v>
      </c>
    </row>
    <row r="239" spans="1:4" s="21" customFormat="1" ht="12.75" customHeight="1">
      <c r="A239" s="632" t="s">
        <v>761</v>
      </c>
      <c r="B239" s="632"/>
      <c r="C239" s="632"/>
      <c r="D239" s="632"/>
    </row>
    <row r="240" spans="1:4" s="18" customFormat="1" ht="12.75" customHeight="1">
      <c r="A240" s="74">
        <v>1</v>
      </c>
      <c r="B240" s="75" t="s">
        <v>665</v>
      </c>
      <c r="C240" s="74">
        <v>2018</v>
      </c>
      <c r="D240" s="523">
        <v>379.65</v>
      </c>
    </row>
    <row r="241" spans="1:4" s="18" customFormat="1" ht="12.75" customHeight="1">
      <c r="A241" s="74">
        <v>2</v>
      </c>
      <c r="B241" s="75" t="s">
        <v>665</v>
      </c>
      <c r="C241" s="74">
        <v>2018</v>
      </c>
      <c r="D241" s="523">
        <v>379.65</v>
      </c>
    </row>
    <row r="242" spans="1:4" s="18" customFormat="1" ht="12.75" customHeight="1">
      <c r="A242" s="74">
        <v>3</v>
      </c>
      <c r="B242" s="75" t="s">
        <v>665</v>
      </c>
      <c r="C242" s="74">
        <v>2018</v>
      </c>
      <c r="D242" s="523">
        <v>379.65</v>
      </c>
    </row>
    <row r="243" spans="1:4" s="18" customFormat="1" ht="12.75" customHeight="1">
      <c r="A243" s="74">
        <v>4</v>
      </c>
      <c r="B243" s="75" t="s">
        <v>659</v>
      </c>
      <c r="C243" s="74">
        <v>2019</v>
      </c>
      <c r="D243" s="523">
        <v>6464.25</v>
      </c>
    </row>
    <row r="244" spans="1:4" s="202" customFormat="1" ht="12.75" customHeight="1">
      <c r="A244" s="74">
        <v>5</v>
      </c>
      <c r="B244" s="75" t="s">
        <v>824</v>
      </c>
      <c r="C244" s="74">
        <v>2020</v>
      </c>
      <c r="D244" s="523">
        <v>1447.66</v>
      </c>
    </row>
    <row r="245" spans="1:4" s="21" customFormat="1" ht="12.75" customHeight="1">
      <c r="A245" s="630" t="s">
        <v>108</v>
      </c>
      <c r="B245" s="630"/>
      <c r="C245" s="630"/>
      <c r="D245" s="189">
        <f>SUM(D240:D244)</f>
        <v>9050.86</v>
      </c>
    </row>
    <row r="246" spans="1:4" s="21" customFormat="1" ht="12.75" customHeight="1">
      <c r="A246" s="632" t="s">
        <v>762</v>
      </c>
      <c r="B246" s="632"/>
      <c r="C246" s="632"/>
      <c r="D246" s="632"/>
    </row>
    <row r="247" spans="1:4" s="21" customFormat="1" ht="12.75" customHeight="1">
      <c r="A247" s="48">
        <v>1</v>
      </c>
      <c r="B247" s="81" t="s">
        <v>885</v>
      </c>
      <c r="C247" s="48">
        <v>2018</v>
      </c>
      <c r="D247" s="524">
        <v>5166</v>
      </c>
    </row>
    <row r="248" spans="1:4" s="21" customFormat="1" ht="12.75" customHeight="1">
      <c r="A248" s="48">
        <v>2</v>
      </c>
      <c r="B248" s="81" t="s">
        <v>531</v>
      </c>
      <c r="C248" s="48">
        <v>2019</v>
      </c>
      <c r="D248" s="524">
        <v>1399</v>
      </c>
    </row>
    <row r="249" spans="1:4" s="21" customFormat="1" ht="12.75" customHeight="1">
      <c r="A249" s="48">
        <v>3</v>
      </c>
      <c r="B249" s="81" t="s">
        <v>157</v>
      </c>
      <c r="C249" s="48">
        <v>2020</v>
      </c>
      <c r="D249" s="524">
        <v>3145.99</v>
      </c>
    </row>
    <row r="250" spans="1:4" s="21" customFormat="1" ht="12.75" customHeight="1">
      <c r="A250" s="48">
        <v>4</v>
      </c>
      <c r="B250" s="81" t="s">
        <v>806</v>
      </c>
      <c r="C250" s="48">
        <v>2020</v>
      </c>
      <c r="D250" s="524">
        <v>2029.98</v>
      </c>
    </row>
    <row r="251" spans="1:4" s="21" customFormat="1" ht="12.75" customHeight="1">
      <c r="A251" s="630" t="s">
        <v>108</v>
      </c>
      <c r="B251" s="630"/>
      <c r="C251" s="630"/>
      <c r="D251" s="189">
        <f>SUM(D247:D250)</f>
        <v>11740.97</v>
      </c>
    </row>
    <row r="252" spans="1:4" s="21" customFormat="1" ht="12.75" customHeight="1">
      <c r="A252" s="82"/>
      <c r="B252" s="82"/>
      <c r="C252" s="82"/>
      <c r="D252" s="191"/>
    </row>
    <row r="253" spans="1:4" ht="12.75" customHeight="1">
      <c r="A253" s="634" t="s">
        <v>1278</v>
      </c>
      <c r="B253" s="634"/>
      <c r="C253" s="634"/>
      <c r="D253" s="634"/>
    </row>
    <row r="254" spans="1:4" ht="24">
      <c r="A254" s="70" t="s">
        <v>100</v>
      </c>
      <c r="B254" s="70" t="s">
        <v>113</v>
      </c>
      <c r="C254" s="70" t="s">
        <v>111</v>
      </c>
      <c r="D254" s="536" t="s">
        <v>112</v>
      </c>
    </row>
    <row r="255" spans="1:4" ht="12.75" customHeight="1">
      <c r="A255" s="635" t="s">
        <v>148</v>
      </c>
      <c r="B255" s="635"/>
      <c r="C255" s="635"/>
      <c r="D255" s="635"/>
    </row>
    <row r="256" spans="1:4" s="17" customFormat="1" ht="12.75" customHeight="1">
      <c r="A256" s="83">
        <v>1</v>
      </c>
      <c r="B256" s="84" t="s">
        <v>744</v>
      </c>
      <c r="C256" s="85">
        <v>2017</v>
      </c>
      <c r="D256" s="523">
        <v>88689.15000000001</v>
      </c>
    </row>
    <row r="257" spans="1:4" ht="12.75" customHeight="1">
      <c r="A257" s="74">
        <v>2</v>
      </c>
      <c r="B257" s="75" t="s">
        <v>460</v>
      </c>
      <c r="C257" s="74">
        <v>2017</v>
      </c>
      <c r="D257" s="523">
        <v>5977.8</v>
      </c>
    </row>
    <row r="258" spans="1:4" ht="12.75" customHeight="1">
      <c r="A258" s="83">
        <v>3</v>
      </c>
      <c r="B258" s="75" t="s">
        <v>461</v>
      </c>
      <c r="C258" s="74">
        <v>2017</v>
      </c>
      <c r="D258" s="523">
        <v>11000</v>
      </c>
    </row>
    <row r="259" spans="1:4" ht="12.75" customHeight="1">
      <c r="A259" s="74">
        <v>4</v>
      </c>
      <c r="B259" s="75" t="s">
        <v>1276</v>
      </c>
      <c r="C259" s="74">
        <v>2018</v>
      </c>
      <c r="D259" s="522">
        <v>9999</v>
      </c>
    </row>
    <row r="260" spans="1:4" ht="22.5">
      <c r="A260" s="83">
        <v>5</v>
      </c>
      <c r="B260" s="75" t="s">
        <v>766</v>
      </c>
      <c r="C260" s="74">
        <v>2020</v>
      </c>
      <c r="D260" s="523">
        <v>68664.75</v>
      </c>
    </row>
    <row r="261" spans="1:4" ht="22.5">
      <c r="A261" s="74">
        <v>6</v>
      </c>
      <c r="B261" s="75" t="s">
        <v>767</v>
      </c>
      <c r="C261" s="74">
        <v>2020</v>
      </c>
      <c r="D261" s="523">
        <v>74157.93</v>
      </c>
    </row>
    <row r="262" spans="1:4" ht="45">
      <c r="A262" s="83">
        <v>7</v>
      </c>
      <c r="B262" s="75" t="s">
        <v>947</v>
      </c>
      <c r="C262" s="74">
        <v>2022</v>
      </c>
      <c r="D262" s="537">
        <v>32400</v>
      </c>
    </row>
    <row r="263" spans="1:4" ht="12.75" customHeight="1">
      <c r="A263" s="74">
        <v>8</v>
      </c>
      <c r="B263" s="75" t="s">
        <v>949</v>
      </c>
      <c r="C263" s="74">
        <v>2020</v>
      </c>
      <c r="D263" s="523">
        <v>4752</v>
      </c>
    </row>
    <row r="264" spans="1:4" ht="12.75" customHeight="1">
      <c r="A264" s="83">
        <v>9</v>
      </c>
      <c r="B264" s="75" t="s">
        <v>949</v>
      </c>
      <c r="C264" s="74">
        <v>2020</v>
      </c>
      <c r="D264" s="523">
        <v>4752</v>
      </c>
    </row>
    <row r="265" spans="1:4" ht="12.75" customHeight="1">
      <c r="A265" s="74">
        <v>10</v>
      </c>
      <c r="B265" s="75" t="s">
        <v>950</v>
      </c>
      <c r="C265" s="74">
        <v>2020</v>
      </c>
      <c r="D265" s="523">
        <v>83.39</v>
      </c>
    </row>
    <row r="266" spans="1:4" ht="12.75" customHeight="1">
      <c r="A266" s="83">
        <v>11</v>
      </c>
      <c r="B266" s="75" t="s">
        <v>951</v>
      </c>
      <c r="C266" s="74">
        <v>2020</v>
      </c>
      <c r="D266" s="523">
        <v>1894.2</v>
      </c>
    </row>
    <row r="267" spans="1:4" ht="12.75" customHeight="1">
      <c r="A267" s="74">
        <v>12</v>
      </c>
      <c r="B267" s="75" t="s">
        <v>952</v>
      </c>
      <c r="C267" s="74">
        <v>2020</v>
      </c>
      <c r="D267" s="523">
        <v>518.4</v>
      </c>
    </row>
    <row r="268" spans="1:4" ht="12.75" customHeight="1">
      <c r="A268" s="83">
        <v>13</v>
      </c>
      <c r="B268" s="75" t="s">
        <v>948</v>
      </c>
      <c r="C268" s="74">
        <v>2021</v>
      </c>
      <c r="D268" s="523">
        <v>14000</v>
      </c>
    </row>
    <row r="269" spans="1:4" ht="12.75" customHeight="1">
      <c r="A269" s="74">
        <v>14</v>
      </c>
      <c r="B269" s="151" t="s">
        <v>1216</v>
      </c>
      <c r="C269" s="447">
        <v>2017</v>
      </c>
      <c r="D269" s="538">
        <v>717</v>
      </c>
    </row>
    <row r="270" spans="1:4" ht="12.75" customHeight="1">
      <c r="A270" s="83">
        <v>15</v>
      </c>
      <c r="B270" s="151" t="s">
        <v>1217</v>
      </c>
      <c r="C270" s="447">
        <v>2019</v>
      </c>
      <c r="D270" s="538">
        <v>4300</v>
      </c>
    </row>
    <row r="271" spans="1:4" ht="12.75" customHeight="1">
      <c r="A271" s="74">
        <v>16</v>
      </c>
      <c r="B271" s="151" t="s">
        <v>1218</v>
      </c>
      <c r="C271" s="447">
        <v>2021</v>
      </c>
      <c r="D271" s="538">
        <v>3000</v>
      </c>
    </row>
    <row r="272" spans="1:4" ht="12.75" customHeight="1">
      <c r="A272" s="83">
        <v>17</v>
      </c>
      <c r="B272" s="151" t="s">
        <v>826</v>
      </c>
      <c r="C272" s="447">
        <v>2021</v>
      </c>
      <c r="D272" s="538">
        <v>11429</v>
      </c>
    </row>
    <row r="273" spans="1:4" ht="12.75" customHeight="1">
      <c r="A273" s="631" t="s">
        <v>108</v>
      </c>
      <c r="B273" s="631"/>
      <c r="C273" s="631"/>
      <c r="D273" s="188">
        <f>SUM(D256:D272)</f>
        <v>336334.62000000005</v>
      </c>
    </row>
    <row r="274" spans="1:4" s="18" customFormat="1" ht="12.75" customHeight="1">
      <c r="A274" s="632" t="s">
        <v>149</v>
      </c>
      <c r="B274" s="632"/>
      <c r="C274" s="632"/>
      <c r="D274" s="632"/>
    </row>
    <row r="275" spans="1:4" s="18" customFormat="1" ht="12.75" customHeight="1">
      <c r="A275" s="74">
        <v>1</v>
      </c>
      <c r="B275" s="75" t="s">
        <v>920</v>
      </c>
      <c r="C275" s="74">
        <v>2021</v>
      </c>
      <c r="D275" s="523">
        <v>1499</v>
      </c>
    </row>
    <row r="276" spans="1:4" s="18" customFormat="1" ht="12.75" customHeight="1">
      <c r="A276" s="74">
        <v>2</v>
      </c>
      <c r="B276" s="75" t="s">
        <v>920</v>
      </c>
      <c r="C276" s="74">
        <v>2021</v>
      </c>
      <c r="D276" s="523">
        <v>1420</v>
      </c>
    </row>
    <row r="277" spans="1:4" s="18" customFormat="1" ht="12.75" customHeight="1">
      <c r="A277" s="631" t="s">
        <v>108</v>
      </c>
      <c r="B277" s="631"/>
      <c r="C277" s="631"/>
      <c r="D277" s="188">
        <f>SUM(D275:D276)</f>
        <v>2919</v>
      </c>
    </row>
    <row r="278" spans="1:4" ht="12.75" customHeight="1">
      <c r="A278" s="632" t="s">
        <v>150</v>
      </c>
      <c r="B278" s="632"/>
      <c r="C278" s="632"/>
      <c r="D278" s="632"/>
    </row>
    <row r="279" spans="1:4" s="18" customFormat="1" ht="12.75" customHeight="1">
      <c r="A279" s="74">
        <v>1</v>
      </c>
      <c r="B279" s="75" t="s">
        <v>790</v>
      </c>
      <c r="C279" s="74">
        <v>2020</v>
      </c>
      <c r="D279" s="523">
        <v>598</v>
      </c>
    </row>
    <row r="280" spans="1:4" s="18" customFormat="1" ht="12.75" customHeight="1">
      <c r="A280" s="146">
        <v>2</v>
      </c>
      <c r="B280" s="75" t="s">
        <v>518</v>
      </c>
      <c r="C280" s="74">
        <v>2018</v>
      </c>
      <c r="D280" s="523">
        <v>459.99</v>
      </c>
    </row>
    <row r="281" spans="1:4" s="18" customFormat="1" ht="12.75" customHeight="1">
      <c r="A281" s="74">
        <v>3</v>
      </c>
      <c r="B281" s="75" t="s">
        <v>519</v>
      </c>
      <c r="C281" s="74">
        <v>2018</v>
      </c>
      <c r="D281" s="523">
        <v>436.99</v>
      </c>
    </row>
    <row r="282" spans="1:4" s="18" customFormat="1" ht="12.75" customHeight="1">
      <c r="A282" s="146">
        <v>4</v>
      </c>
      <c r="B282" s="75" t="s">
        <v>520</v>
      </c>
      <c r="C282" s="74">
        <v>2018</v>
      </c>
      <c r="D282" s="523">
        <v>520</v>
      </c>
    </row>
    <row r="283" spans="1:4" s="18" customFormat="1" ht="12.75" customHeight="1">
      <c r="A283" s="74">
        <v>5</v>
      </c>
      <c r="B283" s="75" t="s">
        <v>521</v>
      </c>
      <c r="C283" s="74">
        <v>2018</v>
      </c>
      <c r="D283" s="523">
        <v>267.28</v>
      </c>
    </row>
    <row r="284" spans="1:4" s="18" customFormat="1" ht="12.75" customHeight="1">
      <c r="A284" s="146">
        <v>6</v>
      </c>
      <c r="B284" s="75" t="s">
        <v>523</v>
      </c>
      <c r="C284" s="74">
        <v>2018</v>
      </c>
      <c r="D284" s="523">
        <v>230</v>
      </c>
    </row>
    <row r="285" spans="1:4" s="18" customFormat="1" ht="12.75" customHeight="1">
      <c r="A285" s="74">
        <v>7</v>
      </c>
      <c r="B285" s="77" t="s">
        <v>579</v>
      </c>
      <c r="C285" s="146">
        <v>2019</v>
      </c>
      <c r="D285" s="523">
        <v>820</v>
      </c>
    </row>
    <row r="286" spans="1:4" s="18" customFormat="1" ht="12.75" customHeight="1">
      <c r="A286" s="146">
        <v>8</v>
      </c>
      <c r="B286" s="77" t="s">
        <v>703</v>
      </c>
      <c r="C286" s="146">
        <v>2019</v>
      </c>
      <c r="D286" s="523">
        <v>13400</v>
      </c>
    </row>
    <row r="287" spans="1:4" s="18" customFormat="1" ht="12.75" customHeight="1">
      <c r="A287" s="74">
        <v>9</v>
      </c>
      <c r="B287" s="77" t="s">
        <v>704</v>
      </c>
      <c r="C287" s="146">
        <v>2019</v>
      </c>
      <c r="D287" s="523">
        <v>498</v>
      </c>
    </row>
    <row r="288" spans="1:4" s="18" customFormat="1" ht="12.75" customHeight="1">
      <c r="A288" s="146">
        <v>10</v>
      </c>
      <c r="B288" s="77" t="s">
        <v>705</v>
      </c>
      <c r="C288" s="146">
        <v>2019</v>
      </c>
      <c r="D288" s="523">
        <v>245</v>
      </c>
    </row>
    <row r="289" spans="1:4" s="18" customFormat="1" ht="12.75" customHeight="1">
      <c r="A289" s="74">
        <v>11</v>
      </c>
      <c r="B289" s="77" t="s">
        <v>706</v>
      </c>
      <c r="C289" s="146">
        <v>2019</v>
      </c>
      <c r="D289" s="523">
        <v>7576.8</v>
      </c>
    </row>
    <row r="290" spans="1:4" s="18" customFormat="1" ht="12.75" customHeight="1">
      <c r="A290" s="146">
        <v>12</v>
      </c>
      <c r="B290" s="77" t="s">
        <v>707</v>
      </c>
      <c r="C290" s="146">
        <v>2019</v>
      </c>
      <c r="D290" s="523">
        <v>1353</v>
      </c>
    </row>
    <row r="291" spans="1:4" s="18" customFormat="1" ht="12.75" customHeight="1">
      <c r="A291" s="74">
        <v>13</v>
      </c>
      <c r="B291" s="77" t="s">
        <v>708</v>
      </c>
      <c r="C291" s="146">
        <v>2019</v>
      </c>
      <c r="D291" s="523">
        <v>9151.2</v>
      </c>
    </row>
    <row r="292" spans="1:4" s="18" customFormat="1" ht="12.75" customHeight="1">
      <c r="A292" s="146">
        <v>14</v>
      </c>
      <c r="B292" s="77" t="s">
        <v>709</v>
      </c>
      <c r="C292" s="146">
        <v>2019</v>
      </c>
      <c r="D292" s="523">
        <v>579.99</v>
      </c>
    </row>
    <row r="293" spans="1:4" s="18" customFormat="1" ht="12.75" customHeight="1">
      <c r="A293" s="74">
        <v>15</v>
      </c>
      <c r="B293" s="77" t="s">
        <v>710</v>
      </c>
      <c r="C293" s="146">
        <v>2019</v>
      </c>
      <c r="D293" s="523">
        <v>600</v>
      </c>
    </row>
    <row r="294" spans="1:4" s="18" customFormat="1" ht="12.75" customHeight="1">
      <c r="A294" s="146">
        <v>16</v>
      </c>
      <c r="B294" s="75" t="s">
        <v>524</v>
      </c>
      <c r="C294" s="74">
        <v>2018</v>
      </c>
      <c r="D294" s="523">
        <v>181.7</v>
      </c>
    </row>
    <row r="295" spans="1:4" s="18" customFormat="1" ht="12.75" customHeight="1">
      <c r="A295" s="74">
        <v>17</v>
      </c>
      <c r="B295" s="75" t="s">
        <v>711</v>
      </c>
      <c r="C295" s="74">
        <v>2019</v>
      </c>
      <c r="D295" s="523">
        <v>129</v>
      </c>
    </row>
    <row r="296" spans="1:4" s="18" customFormat="1" ht="12.75" customHeight="1">
      <c r="A296" s="146">
        <v>18</v>
      </c>
      <c r="B296" s="75" t="s">
        <v>580</v>
      </c>
      <c r="C296" s="74">
        <v>2019</v>
      </c>
      <c r="D296" s="523">
        <v>199</v>
      </c>
    </row>
    <row r="297" spans="1:4" s="18" customFormat="1" ht="12.75" customHeight="1">
      <c r="A297" s="74">
        <v>19</v>
      </c>
      <c r="B297" s="151" t="s">
        <v>581</v>
      </c>
      <c r="C297" s="74">
        <v>2019</v>
      </c>
      <c r="D297" s="523">
        <v>195</v>
      </c>
    </row>
    <row r="298" spans="1:4" s="18" customFormat="1" ht="12.75" customHeight="1">
      <c r="A298" s="146">
        <v>20</v>
      </c>
      <c r="B298" s="151" t="s">
        <v>582</v>
      </c>
      <c r="C298" s="74">
        <v>2019</v>
      </c>
      <c r="D298" s="523">
        <v>98</v>
      </c>
    </row>
    <row r="299" spans="1:4" s="18" customFormat="1" ht="12.75" customHeight="1">
      <c r="A299" s="74">
        <v>21</v>
      </c>
      <c r="B299" s="151" t="s">
        <v>712</v>
      </c>
      <c r="C299" s="74">
        <v>2019</v>
      </c>
      <c r="D299" s="523">
        <v>399</v>
      </c>
    </row>
    <row r="300" spans="1:4" s="18" customFormat="1" ht="12.75" customHeight="1">
      <c r="A300" s="146">
        <v>22</v>
      </c>
      <c r="B300" s="151" t="s">
        <v>583</v>
      </c>
      <c r="C300" s="74">
        <v>2019</v>
      </c>
      <c r="D300" s="523">
        <v>499</v>
      </c>
    </row>
    <row r="301" spans="1:4" s="18" customFormat="1" ht="12.75" customHeight="1">
      <c r="A301" s="74">
        <v>23</v>
      </c>
      <c r="B301" s="75" t="s">
        <v>791</v>
      </c>
      <c r="C301" s="74">
        <v>2021</v>
      </c>
      <c r="D301" s="523">
        <v>410</v>
      </c>
    </row>
    <row r="302" spans="1:4" s="18" customFormat="1" ht="12.75" customHeight="1">
      <c r="A302" s="146">
        <v>24</v>
      </c>
      <c r="B302" s="75" t="s">
        <v>792</v>
      </c>
      <c r="C302" s="74">
        <v>2021</v>
      </c>
      <c r="D302" s="523">
        <v>449</v>
      </c>
    </row>
    <row r="303" spans="1:4" s="18" customFormat="1" ht="12.75" customHeight="1">
      <c r="A303" s="74">
        <v>25</v>
      </c>
      <c r="B303" s="75" t="s">
        <v>793</v>
      </c>
      <c r="C303" s="74">
        <v>2020</v>
      </c>
      <c r="D303" s="523">
        <v>330</v>
      </c>
    </row>
    <row r="304" spans="1:4" s="18" customFormat="1" ht="12.75" customHeight="1">
      <c r="A304" s="146">
        <v>26</v>
      </c>
      <c r="B304" s="75" t="s">
        <v>794</v>
      </c>
      <c r="C304" s="74">
        <v>2020</v>
      </c>
      <c r="D304" s="523">
        <v>320</v>
      </c>
    </row>
    <row r="305" spans="1:4" s="18" customFormat="1" ht="12.75" customHeight="1">
      <c r="A305" s="74">
        <v>27</v>
      </c>
      <c r="B305" s="75" t="s">
        <v>795</v>
      </c>
      <c r="C305" s="74">
        <v>2020</v>
      </c>
      <c r="D305" s="523">
        <v>114943.5</v>
      </c>
    </row>
    <row r="306" spans="1:4" s="18" customFormat="1" ht="12.75" customHeight="1">
      <c r="A306" s="146">
        <v>28</v>
      </c>
      <c r="B306" s="75" t="s">
        <v>796</v>
      </c>
      <c r="C306" s="74">
        <v>2020</v>
      </c>
      <c r="D306" s="523">
        <v>1796</v>
      </c>
    </row>
    <row r="307" spans="1:4" s="18" customFormat="1" ht="12.75" customHeight="1">
      <c r="A307" s="74">
        <v>29</v>
      </c>
      <c r="B307" s="75" t="s">
        <v>797</v>
      </c>
      <c r="C307" s="74">
        <v>2020</v>
      </c>
      <c r="D307" s="523">
        <v>6600</v>
      </c>
    </row>
    <row r="308" spans="1:4" s="18" customFormat="1" ht="22.5">
      <c r="A308" s="146">
        <v>30</v>
      </c>
      <c r="B308" s="75" t="s">
        <v>798</v>
      </c>
      <c r="C308" s="74">
        <v>2021</v>
      </c>
      <c r="D308" s="523">
        <v>24261</v>
      </c>
    </row>
    <row r="309" spans="1:4" s="18" customFormat="1" ht="12.75" customHeight="1">
      <c r="A309" s="74">
        <v>31</v>
      </c>
      <c r="B309" s="75" t="s">
        <v>799</v>
      </c>
      <c r="C309" s="74">
        <v>2020</v>
      </c>
      <c r="D309" s="523">
        <v>2116.01</v>
      </c>
    </row>
    <row r="310" spans="1:4" s="18" customFormat="1" ht="12.75" customHeight="1">
      <c r="A310" s="146">
        <v>32</v>
      </c>
      <c r="B310" s="75" t="s">
        <v>941</v>
      </c>
      <c r="C310" s="74">
        <v>2019</v>
      </c>
      <c r="D310" s="523">
        <v>409</v>
      </c>
    </row>
    <row r="311" spans="1:4" s="18" customFormat="1" ht="12.75" customHeight="1">
      <c r="A311" s="74">
        <v>33</v>
      </c>
      <c r="B311" s="75" t="s">
        <v>942</v>
      </c>
      <c r="C311" s="74">
        <v>2019</v>
      </c>
      <c r="D311" s="523">
        <v>430</v>
      </c>
    </row>
    <row r="312" spans="1:4" s="18" customFormat="1" ht="12.75" customHeight="1">
      <c r="A312" s="146">
        <v>34</v>
      </c>
      <c r="B312" s="75" t="s">
        <v>943</v>
      </c>
      <c r="C312" s="74">
        <v>2022</v>
      </c>
      <c r="D312" s="523">
        <v>2799</v>
      </c>
    </row>
    <row r="313" spans="1:4" s="18" customFormat="1" ht="12.75" customHeight="1">
      <c r="A313" s="74">
        <v>35</v>
      </c>
      <c r="B313" s="75" t="s">
        <v>1104</v>
      </c>
      <c r="C313" s="74">
        <v>2022</v>
      </c>
      <c r="D313" s="523">
        <v>5060.22</v>
      </c>
    </row>
    <row r="314" spans="1:4" s="18" customFormat="1" ht="12.75" customHeight="1">
      <c r="A314" s="146">
        <v>36</v>
      </c>
      <c r="B314" s="75" t="s">
        <v>1105</v>
      </c>
      <c r="C314" s="74">
        <v>2022</v>
      </c>
      <c r="D314" s="523">
        <v>7445</v>
      </c>
    </row>
    <row r="315" spans="1:4" s="18" customFormat="1" ht="12.75" customHeight="1">
      <c r="A315" s="74">
        <v>37</v>
      </c>
      <c r="B315" s="75" t="s">
        <v>1106</v>
      </c>
      <c r="C315" s="74">
        <v>2022</v>
      </c>
      <c r="D315" s="523">
        <v>18000</v>
      </c>
    </row>
    <row r="316" spans="1:4" s="18" customFormat="1" ht="12.75" customHeight="1">
      <c r="A316" s="146">
        <v>38</v>
      </c>
      <c r="B316" s="75" t="s">
        <v>1107</v>
      </c>
      <c r="C316" s="74">
        <v>2022</v>
      </c>
      <c r="D316" s="523">
        <v>397</v>
      </c>
    </row>
    <row r="317" spans="1:4" s="18" customFormat="1" ht="12.75" customHeight="1">
      <c r="A317" s="74">
        <v>39</v>
      </c>
      <c r="B317" s="75" t="s">
        <v>1108</v>
      </c>
      <c r="C317" s="74">
        <v>2022</v>
      </c>
      <c r="D317" s="523">
        <v>429</v>
      </c>
    </row>
    <row r="318" spans="1:4" s="18" customFormat="1" ht="12.75" customHeight="1">
      <c r="A318" s="146">
        <v>40</v>
      </c>
      <c r="B318" s="75" t="s">
        <v>1109</v>
      </c>
      <c r="C318" s="74">
        <v>2022</v>
      </c>
      <c r="D318" s="523">
        <v>5499</v>
      </c>
    </row>
    <row r="319" spans="1:4" s="18" customFormat="1" ht="12.75" customHeight="1">
      <c r="A319" s="74">
        <v>41</v>
      </c>
      <c r="B319" s="75" t="s">
        <v>1110</v>
      </c>
      <c r="C319" s="74">
        <v>2023</v>
      </c>
      <c r="D319" s="523">
        <v>3740</v>
      </c>
    </row>
    <row r="320" spans="1:4" s="18" customFormat="1" ht="12.75" customHeight="1">
      <c r="A320" s="146">
        <v>42</v>
      </c>
      <c r="B320" s="75" t="s">
        <v>1111</v>
      </c>
      <c r="C320" s="74">
        <v>2023</v>
      </c>
      <c r="D320" s="523">
        <v>1140</v>
      </c>
    </row>
    <row r="321" spans="1:4" s="18" customFormat="1" ht="12.75" customHeight="1">
      <c r="A321" s="74">
        <v>43</v>
      </c>
      <c r="B321" s="75" t="s">
        <v>1112</v>
      </c>
      <c r="C321" s="74">
        <v>2022</v>
      </c>
      <c r="D321" s="523">
        <v>5070.06</v>
      </c>
    </row>
    <row r="322" spans="1:4" s="18" customFormat="1" ht="12.75" customHeight="1">
      <c r="A322" s="146">
        <v>44</v>
      </c>
      <c r="B322" s="75" t="s">
        <v>1113</v>
      </c>
      <c r="C322" s="74">
        <v>2022</v>
      </c>
      <c r="D322" s="523">
        <v>35848</v>
      </c>
    </row>
    <row r="323" spans="1:4" s="18" customFormat="1" ht="12.75" customHeight="1">
      <c r="A323" s="630" t="s">
        <v>108</v>
      </c>
      <c r="B323" s="630"/>
      <c r="C323" s="630"/>
      <c r="D323" s="189">
        <f>SUM(D279:D322)</f>
        <v>275928.74</v>
      </c>
    </row>
    <row r="324" spans="1:4" s="21" customFormat="1" ht="12.75" customHeight="1">
      <c r="A324" s="632" t="s">
        <v>151</v>
      </c>
      <c r="B324" s="632"/>
      <c r="C324" s="632"/>
      <c r="D324" s="632"/>
    </row>
    <row r="325" spans="1:4" s="18" customFormat="1" ht="12.75" customHeight="1">
      <c r="A325" s="74">
        <v>1</v>
      </c>
      <c r="B325" s="75" t="s">
        <v>696</v>
      </c>
      <c r="C325" s="251">
        <v>2019</v>
      </c>
      <c r="D325" s="527">
        <v>2999.98</v>
      </c>
    </row>
    <row r="326" spans="1:4" s="21" customFormat="1" ht="12.75" customHeight="1">
      <c r="A326" s="74">
        <v>2</v>
      </c>
      <c r="B326" s="75" t="s">
        <v>856</v>
      </c>
      <c r="C326" s="74">
        <v>2020</v>
      </c>
      <c r="D326" s="523">
        <v>26125.2</v>
      </c>
    </row>
    <row r="327" spans="1:4" s="21" customFormat="1" ht="12.75" customHeight="1">
      <c r="A327" s="74">
        <v>3</v>
      </c>
      <c r="B327" s="75" t="s">
        <v>857</v>
      </c>
      <c r="C327" s="74">
        <v>2020</v>
      </c>
      <c r="D327" s="523">
        <v>55913.34</v>
      </c>
    </row>
    <row r="328" spans="1:4" s="21" customFormat="1" ht="12.75" customHeight="1">
      <c r="A328" s="74">
        <v>4</v>
      </c>
      <c r="B328" s="75" t="s">
        <v>858</v>
      </c>
      <c r="C328" s="74">
        <v>2020</v>
      </c>
      <c r="D328" s="523">
        <v>3284.1</v>
      </c>
    </row>
    <row r="329" spans="1:4" s="21" customFormat="1" ht="12.75" customHeight="1">
      <c r="A329" s="74">
        <v>5</v>
      </c>
      <c r="B329" s="75" t="s">
        <v>859</v>
      </c>
      <c r="C329" s="74">
        <v>2020</v>
      </c>
      <c r="D329" s="523">
        <v>20000</v>
      </c>
    </row>
    <row r="330" spans="1:4" s="21" customFormat="1" ht="12.75" customHeight="1">
      <c r="A330" s="74">
        <v>6</v>
      </c>
      <c r="B330" s="75" t="s">
        <v>913</v>
      </c>
      <c r="C330" s="74">
        <v>2021</v>
      </c>
      <c r="D330" s="523">
        <v>6598</v>
      </c>
    </row>
    <row r="331" spans="1:4" s="21" customFormat="1" ht="12.75" customHeight="1">
      <c r="A331" s="74">
        <v>7</v>
      </c>
      <c r="B331" s="75" t="s">
        <v>1285</v>
      </c>
      <c r="C331" s="74">
        <v>2022</v>
      </c>
      <c r="D331" s="523">
        <v>14800</v>
      </c>
    </row>
    <row r="332" spans="1:4" s="21" customFormat="1" ht="12.75" customHeight="1">
      <c r="A332" s="74">
        <v>8</v>
      </c>
      <c r="B332" s="75" t="s">
        <v>1135</v>
      </c>
      <c r="C332" s="74">
        <v>2022</v>
      </c>
      <c r="D332" s="523">
        <v>357.3</v>
      </c>
    </row>
    <row r="333" spans="1:4" s="21" customFormat="1" ht="12.75" customHeight="1">
      <c r="A333" s="74">
        <v>9</v>
      </c>
      <c r="B333" s="75" t="s">
        <v>1129</v>
      </c>
      <c r="C333" s="74">
        <v>2022</v>
      </c>
      <c r="D333" s="523">
        <v>959.97</v>
      </c>
    </row>
    <row r="334" spans="1:4" s="21" customFormat="1" ht="12.75" customHeight="1">
      <c r="A334" s="74">
        <v>10</v>
      </c>
      <c r="B334" s="75" t="s">
        <v>1130</v>
      </c>
      <c r="C334" s="74">
        <v>2022</v>
      </c>
      <c r="D334" s="523">
        <v>3119.94</v>
      </c>
    </row>
    <row r="335" spans="1:4" s="21" customFormat="1" ht="12.75" customHeight="1">
      <c r="A335" s="74">
        <v>11</v>
      </c>
      <c r="B335" s="75" t="s">
        <v>1131</v>
      </c>
      <c r="C335" s="74">
        <v>2022</v>
      </c>
      <c r="D335" s="523">
        <v>741.89</v>
      </c>
    </row>
    <row r="336" spans="1:4" s="21" customFormat="1" ht="12.75" customHeight="1">
      <c r="A336" s="74">
        <v>12</v>
      </c>
      <c r="B336" s="75" t="s">
        <v>1132</v>
      </c>
      <c r="C336" s="74">
        <v>2022</v>
      </c>
      <c r="D336" s="523">
        <v>999</v>
      </c>
    </row>
    <row r="337" spans="1:4" s="21" customFormat="1" ht="12.75" customHeight="1">
      <c r="A337" s="74">
        <v>13</v>
      </c>
      <c r="B337" s="75" t="s">
        <v>1133</v>
      </c>
      <c r="C337" s="74">
        <v>2022</v>
      </c>
      <c r="D337" s="523">
        <v>557.1</v>
      </c>
    </row>
    <row r="338" spans="1:4" s="21" customFormat="1" ht="12.75" customHeight="1">
      <c r="A338" s="74">
        <v>14</v>
      </c>
      <c r="B338" s="75" t="s">
        <v>1134</v>
      </c>
      <c r="C338" s="74">
        <v>2022</v>
      </c>
      <c r="D338" s="523">
        <v>1299</v>
      </c>
    </row>
    <row r="339" spans="1:4" s="21" customFormat="1" ht="12.75" customHeight="1">
      <c r="A339" s="630" t="s">
        <v>108</v>
      </c>
      <c r="B339" s="630"/>
      <c r="C339" s="630"/>
      <c r="D339" s="189">
        <f>SUM(D325:D338)</f>
        <v>137754.82</v>
      </c>
    </row>
    <row r="340" spans="1:4" s="21" customFormat="1" ht="12.75" customHeight="1">
      <c r="A340" s="632" t="s">
        <v>181</v>
      </c>
      <c r="B340" s="632"/>
      <c r="C340" s="632"/>
      <c r="D340" s="632"/>
    </row>
    <row r="341" spans="1:4" s="19" customFormat="1" ht="12.75" customHeight="1">
      <c r="A341" s="74">
        <v>1</v>
      </c>
      <c r="B341" s="75" t="s">
        <v>863</v>
      </c>
      <c r="C341" s="251">
        <v>2020</v>
      </c>
      <c r="D341" s="522">
        <v>7987.62</v>
      </c>
    </row>
    <row r="342" spans="1:4" s="19" customFormat="1" ht="12.75" customHeight="1">
      <c r="A342" s="74">
        <v>2</v>
      </c>
      <c r="B342" s="75" t="s">
        <v>1128</v>
      </c>
      <c r="C342" s="251">
        <v>2022</v>
      </c>
      <c r="D342" s="522">
        <v>1299</v>
      </c>
    </row>
    <row r="343" spans="1:4" s="19" customFormat="1" ht="12.75" customHeight="1">
      <c r="A343" s="74">
        <v>3</v>
      </c>
      <c r="B343" s="75" t="s">
        <v>861</v>
      </c>
      <c r="C343" s="251">
        <v>2022</v>
      </c>
      <c r="D343" s="522">
        <v>3700</v>
      </c>
    </row>
    <row r="344" spans="1:4" s="18" customFormat="1" ht="12.75" customHeight="1">
      <c r="A344" s="631" t="s">
        <v>108</v>
      </c>
      <c r="B344" s="631"/>
      <c r="C344" s="631"/>
      <c r="D344" s="239">
        <f>SUM(D341:D343)</f>
        <v>12986.619999999999</v>
      </c>
    </row>
    <row r="345" spans="1:4" s="21" customFormat="1" ht="12.75" customHeight="1">
      <c r="A345" s="632" t="s">
        <v>451</v>
      </c>
      <c r="B345" s="632"/>
      <c r="C345" s="632"/>
      <c r="D345" s="632"/>
    </row>
    <row r="346" spans="1:4" s="21" customFormat="1" ht="12.75" customHeight="1">
      <c r="A346" s="74">
        <v>1</v>
      </c>
      <c r="B346" s="75" t="s">
        <v>594</v>
      </c>
      <c r="C346" s="251">
        <v>2018</v>
      </c>
      <c r="D346" s="530">
        <v>2600</v>
      </c>
    </row>
    <row r="347" spans="1:4" s="21" customFormat="1" ht="12.75" customHeight="1">
      <c r="A347" s="74">
        <v>2</v>
      </c>
      <c r="B347" s="75" t="s">
        <v>595</v>
      </c>
      <c r="C347" s="251">
        <v>2018</v>
      </c>
      <c r="D347" s="530">
        <v>591.3</v>
      </c>
    </row>
    <row r="348" spans="1:4" s="21" customFormat="1" ht="12.75" customHeight="1">
      <c r="A348" s="74">
        <v>3</v>
      </c>
      <c r="B348" s="75" t="s">
        <v>596</v>
      </c>
      <c r="C348" s="251">
        <v>2018</v>
      </c>
      <c r="D348" s="530">
        <v>295</v>
      </c>
    </row>
    <row r="349" spans="1:4" s="21" customFormat="1" ht="12.75" customHeight="1">
      <c r="A349" s="74">
        <v>4</v>
      </c>
      <c r="B349" s="75" t="s">
        <v>684</v>
      </c>
      <c r="C349" s="251">
        <v>2019</v>
      </c>
      <c r="D349" s="530">
        <v>2374.05</v>
      </c>
    </row>
    <row r="350" spans="1:4" s="21" customFormat="1" ht="12.75" customHeight="1">
      <c r="A350" s="74">
        <v>5</v>
      </c>
      <c r="B350" s="75" t="s">
        <v>685</v>
      </c>
      <c r="C350" s="251">
        <v>2019</v>
      </c>
      <c r="D350" s="530">
        <v>3644.99</v>
      </c>
    </row>
    <row r="351" spans="1:4" s="21" customFormat="1" ht="12.75" customHeight="1">
      <c r="A351" s="74">
        <v>6</v>
      </c>
      <c r="B351" s="75" t="s">
        <v>686</v>
      </c>
      <c r="C351" s="251">
        <v>2019</v>
      </c>
      <c r="D351" s="530">
        <v>3644.99</v>
      </c>
    </row>
    <row r="352" spans="1:4" s="21" customFormat="1" ht="12.75" customHeight="1">
      <c r="A352" s="74">
        <v>7</v>
      </c>
      <c r="B352" s="75" t="s">
        <v>687</v>
      </c>
      <c r="C352" s="251">
        <v>2019</v>
      </c>
      <c r="D352" s="530">
        <v>3644.99</v>
      </c>
    </row>
    <row r="353" spans="1:4" s="21" customFormat="1" ht="12.75" customHeight="1">
      <c r="A353" s="74">
        <v>8</v>
      </c>
      <c r="B353" s="75" t="s">
        <v>688</v>
      </c>
      <c r="C353" s="251">
        <v>2019</v>
      </c>
      <c r="D353" s="530">
        <v>3644.99</v>
      </c>
    </row>
    <row r="354" spans="1:4" s="21" customFormat="1" ht="12.75" customHeight="1">
      <c r="A354" s="74">
        <v>9</v>
      </c>
      <c r="B354" s="75" t="s">
        <v>689</v>
      </c>
      <c r="C354" s="251">
        <v>2019</v>
      </c>
      <c r="D354" s="530">
        <v>3644.99</v>
      </c>
    </row>
    <row r="355" spans="1:4" s="21" customFormat="1" ht="12.75" customHeight="1">
      <c r="A355" s="74">
        <v>10</v>
      </c>
      <c r="B355" s="75" t="s">
        <v>690</v>
      </c>
      <c r="C355" s="251">
        <v>2019</v>
      </c>
      <c r="D355" s="530">
        <v>1867.01</v>
      </c>
    </row>
    <row r="356" spans="1:4" s="21" customFormat="1" ht="12.75" customHeight="1">
      <c r="A356" s="74">
        <v>11</v>
      </c>
      <c r="B356" s="75" t="s">
        <v>870</v>
      </c>
      <c r="C356" s="251">
        <v>2020</v>
      </c>
      <c r="D356" s="530">
        <v>1451.4</v>
      </c>
    </row>
    <row r="357" spans="1:4" s="21" customFormat="1" ht="12.75" customHeight="1">
      <c r="A357" s="74">
        <v>12</v>
      </c>
      <c r="B357" s="75" t="s">
        <v>870</v>
      </c>
      <c r="C357" s="251">
        <v>2020</v>
      </c>
      <c r="D357" s="530">
        <v>1451.4</v>
      </c>
    </row>
    <row r="358" spans="1:4" s="21" customFormat="1" ht="12.75" customHeight="1">
      <c r="A358" s="74">
        <v>13</v>
      </c>
      <c r="B358" s="75" t="s">
        <v>870</v>
      </c>
      <c r="C358" s="251">
        <v>2020</v>
      </c>
      <c r="D358" s="530">
        <v>1451.4</v>
      </c>
    </row>
    <row r="359" spans="1:4" s="21" customFormat="1" ht="12.75" customHeight="1">
      <c r="A359" s="74">
        <v>14</v>
      </c>
      <c r="B359" s="75" t="s">
        <v>870</v>
      </c>
      <c r="C359" s="251">
        <v>2020</v>
      </c>
      <c r="D359" s="530">
        <v>1451.4</v>
      </c>
    </row>
    <row r="360" spans="1:4" s="21" customFormat="1" ht="12.75" customHeight="1">
      <c r="A360" s="74">
        <v>15</v>
      </c>
      <c r="B360" s="75" t="s">
        <v>870</v>
      </c>
      <c r="C360" s="251">
        <v>2020</v>
      </c>
      <c r="D360" s="530">
        <v>1451.4</v>
      </c>
    </row>
    <row r="361" spans="1:4" s="21" customFormat="1" ht="12.75" customHeight="1">
      <c r="A361" s="74">
        <v>16</v>
      </c>
      <c r="B361" s="75" t="s">
        <v>870</v>
      </c>
      <c r="C361" s="251">
        <v>2020</v>
      </c>
      <c r="D361" s="530">
        <v>1451.4</v>
      </c>
    </row>
    <row r="362" spans="1:4" s="21" customFormat="1" ht="12.75" customHeight="1">
      <c r="A362" s="74">
        <v>17</v>
      </c>
      <c r="B362" s="75" t="s">
        <v>870</v>
      </c>
      <c r="C362" s="251">
        <v>2020</v>
      </c>
      <c r="D362" s="530">
        <v>1451.4</v>
      </c>
    </row>
    <row r="363" spans="1:4" s="21" customFormat="1" ht="12.75" customHeight="1">
      <c r="A363" s="74">
        <v>18</v>
      </c>
      <c r="B363" s="75" t="s">
        <v>870</v>
      </c>
      <c r="C363" s="251">
        <v>2020</v>
      </c>
      <c r="D363" s="530">
        <v>1451.4</v>
      </c>
    </row>
    <row r="364" spans="1:4" s="21" customFormat="1" ht="12.75" customHeight="1">
      <c r="A364" s="74">
        <v>19</v>
      </c>
      <c r="B364" s="75" t="s">
        <v>870</v>
      </c>
      <c r="C364" s="251">
        <v>2020</v>
      </c>
      <c r="D364" s="530">
        <v>1451.4</v>
      </c>
    </row>
    <row r="365" spans="1:4" s="21" customFormat="1" ht="12.75" customHeight="1">
      <c r="A365" s="74">
        <v>20</v>
      </c>
      <c r="B365" s="75" t="s">
        <v>870</v>
      </c>
      <c r="C365" s="251">
        <v>2020</v>
      </c>
      <c r="D365" s="530">
        <v>1451.4</v>
      </c>
    </row>
    <row r="366" spans="1:4" s="21" customFormat="1" ht="12.75" customHeight="1">
      <c r="A366" s="74">
        <v>21</v>
      </c>
      <c r="B366" s="75" t="s">
        <v>870</v>
      </c>
      <c r="C366" s="251">
        <v>2020</v>
      </c>
      <c r="D366" s="530">
        <v>1451.4</v>
      </c>
    </row>
    <row r="367" spans="1:4" s="21" customFormat="1" ht="12.75" customHeight="1">
      <c r="A367" s="74">
        <v>22</v>
      </c>
      <c r="B367" s="75" t="s">
        <v>870</v>
      </c>
      <c r="C367" s="251">
        <v>2020</v>
      </c>
      <c r="D367" s="530">
        <v>1451.4</v>
      </c>
    </row>
    <row r="368" spans="1:4" s="21" customFormat="1" ht="12.75" customHeight="1">
      <c r="A368" s="74">
        <v>23</v>
      </c>
      <c r="B368" s="75" t="s">
        <v>870</v>
      </c>
      <c r="C368" s="251">
        <v>2020</v>
      </c>
      <c r="D368" s="530">
        <v>1451.4</v>
      </c>
    </row>
    <row r="369" spans="1:4" s="21" customFormat="1" ht="12.75" customHeight="1">
      <c r="A369" s="74">
        <v>24</v>
      </c>
      <c r="B369" s="75" t="s">
        <v>870</v>
      </c>
      <c r="C369" s="251">
        <v>2020</v>
      </c>
      <c r="D369" s="530">
        <v>1451.4</v>
      </c>
    </row>
    <row r="370" spans="1:4" s="21" customFormat="1" ht="12.75" customHeight="1">
      <c r="A370" s="74">
        <v>25</v>
      </c>
      <c r="B370" s="75" t="s">
        <v>870</v>
      </c>
      <c r="C370" s="251">
        <v>2020</v>
      </c>
      <c r="D370" s="530">
        <v>1451.4</v>
      </c>
    </row>
    <row r="371" spans="1:4" s="21" customFormat="1" ht="12.75" customHeight="1">
      <c r="A371" s="74">
        <v>26</v>
      </c>
      <c r="B371" s="75" t="s">
        <v>870</v>
      </c>
      <c r="C371" s="251">
        <v>2020</v>
      </c>
      <c r="D371" s="530">
        <v>1451.4</v>
      </c>
    </row>
    <row r="372" spans="1:4" s="21" customFormat="1" ht="12.75" customHeight="1">
      <c r="A372" s="74">
        <v>27</v>
      </c>
      <c r="B372" s="75" t="s">
        <v>870</v>
      </c>
      <c r="C372" s="251">
        <v>2020</v>
      </c>
      <c r="D372" s="530">
        <v>1451.4</v>
      </c>
    </row>
    <row r="373" spans="1:4" s="21" customFormat="1" ht="12.75" customHeight="1">
      <c r="A373" s="74">
        <v>28</v>
      </c>
      <c r="B373" s="75" t="s">
        <v>870</v>
      </c>
      <c r="C373" s="251">
        <v>2020</v>
      </c>
      <c r="D373" s="530">
        <v>1451.4</v>
      </c>
    </row>
    <row r="374" spans="1:4" s="21" customFormat="1" ht="12.75" customHeight="1">
      <c r="A374" s="74">
        <v>29</v>
      </c>
      <c r="B374" s="75" t="s">
        <v>870</v>
      </c>
      <c r="C374" s="251">
        <v>2020</v>
      </c>
      <c r="D374" s="530">
        <v>1451.4</v>
      </c>
    </row>
    <row r="375" spans="1:4" s="21" customFormat="1" ht="12.75" customHeight="1">
      <c r="A375" s="74">
        <v>30</v>
      </c>
      <c r="B375" s="75" t="s">
        <v>870</v>
      </c>
      <c r="C375" s="251">
        <v>2020</v>
      </c>
      <c r="D375" s="530">
        <v>1451.4</v>
      </c>
    </row>
    <row r="376" spans="1:4" s="21" customFormat="1" ht="12.75" customHeight="1">
      <c r="A376" s="74">
        <v>31</v>
      </c>
      <c r="B376" s="75" t="s">
        <v>871</v>
      </c>
      <c r="C376" s="251">
        <v>2020</v>
      </c>
      <c r="D376" s="530">
        <v>1451.4</v>
      </c>
    </row>
    <row r="377" spans="1:4" s="21" customFormat="1" ht="12.75" customHeight="1">
      <c r="A377" s="74">
        <v>32</v>
      </c>
      <c r="B377" s="75" t="s">
        <v>871</v>
      </c>
      <c r="C377" s="251">
        <v>2020</v>
      </c>
      <c r="D377" s="530">
        <v>1451.4</v>
      </c>
    </row>
    <row r="378" spans="1:4" s="21" customFormat="1" ht="12.75" customHeight="1">
      <c r="A378" s="74">
        <v>33</v>
      </c>
      <c r="B378" s="75" t="s">
        <v>871</v>
      </c>
      <c r="C378" s="251">
        <v>2020</v>
      </c>
      <c r="D378" s="530">
        <v>1451.4</v>
      </c>
    </row>
    <row r="379" spans="1:4" s="21" customFormat="1" ht="12.75" customHeight="1">
      <c r="A379" s="74">
        <v>34</v>
      </c>
      <c r="B379" s="75" t="s">
        <v>871</v>
      </c>
      <c r="C379" s="251">
        <v>2020</v>
      </c>
      <c r="D379" s="530">
        <v>1451.4</v>
      </c>
    </row>
    <row r="380" spans="1:4" s="21" customFormat="1" ht="12.75" customHeight="1">
      <c r="A380" s="74">
        <v>35</v>
      </c>
      <c r="B380" s="75" t="s">
        <v>871</v>
      </c>
      <c r="C380" s="251">
        <v>2020</v>
      </c>
      <c r="D380" s="530">
        <v>1451.4</v>
      </c>
    </row>
    <row r="381" spans="1:4" s="21" customFormat="1" ht="12.75" customHeight="1">
      <c r="A381" s="74">
        <v>36</v>
      </c>
      <c r="B381" s="75" t="s">
        <v>872</v>
      </c>
      <c r="C381" s="251">
        <v>2020</v>
      </c>
      <c r="D381" s="530">
        <v>3284.1</v>
      </c>
    </row>
    <row r="382" spans="1:4" s="21" customFormat="1" ht="12.75" customHeight="1">
      <c r="A382" s="74">
        <v>37</v>
      </c>
      <c r="B382" s="75" t="s">
        <v>872</v>
      </c>
      <c r="C382" s="251">
        <v>2020</v>
      </c>
      <c r="D382" s="530">
        <v>3284.1</v>
      </c>
    </row>
    <row r="383" spans="1:4" s="21" customFormat="1" ht="12.75" customHeight="1">
      <c r="A383" s="74">
        <v>38</v>
      </c>
      <c r="B383" s="75" t="s">
        <v>872</v>
      </c>
      <c r="C383" s="251">
        <v>2020</v>
      </c>
      <c r="D383" s="530">
        <v>3284.1</v>
      </c>
    </row>
    <row r="384" spans="1:4" s="21" customFormat="1" ht="12.75" customHeight="1">
      <c r="A384" s="74">
        <v>39</v>
      </c>
      <c r="B384" s="75" t="s">
        <v>872</v>
      </c>
      <c r="C384" s="251">
        <v>2020</v>
      </c>
      <c r="D384" s="530">
        <v>3284.1</v>
      </c>
    </row>
    <row r="385" spans="1:4" s="21" customFormat="1" ht="12.75" customHeight="1">
      <c r="A385" s="74">
        <v>40</v>
      </c>
      <c r="B385" s="75" t="s">
        <v>872</v>
      </c>
      <c r="C385" s="251">
        <v>2020</v>
      </c>
      <c r="D385" s="530">
        <v>3284.1</v>
      </c>
    </row>
    <row r="386" spans="1:4" s="21" customFormat="1" ht="12.75" customHeight="1">
      <c r="A386" s="74">
        <v>41</v>
      </c>
      <c r="B386" s="75" t="s">
        <v>872</v>
      </c>
      <c r="C386" s="251">
        <v>2020</v>
      </c>
      <c r="D386" s="530">
        <v>3284.1</v>
      </c>
    </row>
    <row r="387" spans="1:4" s="21" customFormat="1" ht="12.75" customHeight="1">
      <c r="A387" s="74">
        <v>42</v>
      </c>
      <c r="B387" s="75" t="s">
        <v>872</v>
      </c>
      <c r="C387" s="251">
        <v>2020</v>
      </c>
      <c r="D387" s="530">
        <v>3284.1</v>
      </c>
    </row>
    <row r="388" spans="1:4" s="21" customFormat="1" ht="12.75" customHeight="1">
      <c r="A388" s="74">
        <v>43</v>
      </c>
      <c r="B388" s="75" t="s">
        <v>872</v>
      </c>
      <c r="C388" s="251">
        <v>2020</v>
      </c>
      <c r="D388" s="530">
        <v>3284.1</v>
      </c>
    </row>
    <row r="389" spans="1:4" s="21" customFormat="1" ht="12.75" customHeight="1">
      <c r="A389" s="74">
        <v>44</v>
      </c>
      <c r="B389" s="75" t="s">
        <v>872</v>
      </c>
      <c r="C389" s="251">
        <v>2020</v>
      </c>
      <c r="D389" s="530">
        <v>3284.1</v>
      </c>
    </row>
    <row r="390" spans="1:4" s="21" customFormat="1" ht="12.75" customHeight="1">
      <c r="A390" s="74">
        <v>45</v>
      </c>
      <c r="B390" s="75" t="s">
        <v>873</v>
      </c>
      <c r="C390" s="251">
        <v>2020</v>
      </c>
      <c r="D390" s="530">
        <v>1190.64</v>
      </c>
    </row>
    <row r="391" spans="1:4" s="21" customFormat="1" ht="12.75" customHeight="1">
      <c r="A391" s="74">
        <v>46</v>
      </c>
      <c r="B391" s="75" t="s">
        <v>873</v>
      </c>
      <c r="C391" s="251">
        <v>2020</v>
      </c>
      <c r="D391" s="530">
        <v>1190.64</v>
      </c>
    </row>
    <row r="392" spans="1:4" s="21" customFormat="1" ht="12.75" customHeight="1">
      <c r="A392" s="74">
        <v>47</v>
      </c>
      <c r="B392" s="75" t="s">
        <v>873</v>
      </c>
      <c r="C392" s="251">
        <v>2020</v>
      </c>
      <c r="D392" s="530">
        <v>1190.64</v>
      </c>
    </row>
    <row r="393" spans="1:4" s="21" customFormat="1" ht="12.75" customHeight="1">
      <c r="A393" s="74">
        <v>48</v>
      </c>
      <c r="B393" s="75" t="s">
        <v>873</v>
      </c>
      <c r="C393" s="251">
        <v>2020</v>
      </c>
      <c r="D393" s="530">
        <v>1190.64</v>
      </c>
    </row>
    <row r="394" spans="1:4" s="21" customFormat="1" ht="12.75" customHeight="1">
      <c r="A394" s="74">
        <v>49</v>
      </c>
      <c r="B394" s="75" t="s">
        <v>873</v>
      </c>
      <c r="C394" s="251">
        <v>2020</v>
      </c>
      <c r="D394" s="530">
        <v>1190.64</v>
      </c>
    </row>
    <row r="395" spans="1:4" s="21" customFormat="1" ht="12.75" customHeight="1">
      <c r="A395" s="74">
        <v>50</v>
      </c>
      <c r="B395" s="75" t="s">
        <v>874</v>
      </c>
      <c r="C395" s="251">
        <v>2020</v>
      </c>
      <c r="D395" s="530">
        <v>3993.81</v>
      </c>
    </row>
    <row r="396" spans="1:4" s="21" customFormat="1" ht="12.75" customHeight="1">
      <c r="A396" s="74">
        <v>51</v>
      </c>
      <c r="B396" s="75" t="s">
        <v>874</v>
      </c>
      <c r="C396" s="251">
        <v>2020</v>
      </c>
      <c r="D396" s="530">
        <v>3993.81</v>
      </c>
    </row>
    <row r="397" spans="1:4" s="21" customFormat="1" ht="12.75" customHeight="1">
      <c r="A397" s="74">
        <v>52</v>
      </c>
      <c r="B397" s="75" t="s">
        <v>874</v>
      </c>
      <c r="C397" s="251">
        <v>2020</v>
      </c>
      <c r="D397" s="530">
        <v>3993.81</v>
      </c>
    </row>
    <row r="398" spans="1:4" s="21" customFormat="1" ht="12.75" customHeight="1">
      <c r="A398" s="74">
        <v>53</v>
      </c>
      <c r="B398" s="75" t="s">
        <v>874</v>
      </c>
      <c r="C398" s="251">
        <v>2020</v>
      </c>
      <c r="D398" s="530">
        <v>3993.81</v>
      </c>
    </row>
    <row r="399" spans="1:4" s="21" customFormat="1" ht="12.75" customHeight="1">
      <c r="A399" s="74">
        <v>54</v>
      </c>
      <c r="B399" s="75" t="s">
        <v>874</v>
      </c>
      <c r="C399" s="251">
        <v>2020</v>
      </c>
      <c r="D399" s="530">
        <v>3993.81</v>
      </c>
    </row>
    <row r="400" spans="1:4" s="21" customFormat="1" ht="12.75" customHeight="1">
      <c r="A400" s="74">
        <v>55</v>
      </c>
      <c r="B400" s="75" t="s">
        <v>874</v>
      </c>
      <c r="C400" s="251">
        <v>2020</v>
      </c>
      <c r="D400" s="530">
        <v>3993.81</v>
      </c>
    </row>
    <row r="401" spans="1:4" s="21" customFormat="1" ht="12.75" customHeight="1">
      <c r="A401" s="74">
        <v>56</v>
      </c>
      <c r="B401" s="75" t="s">
        <v>874</v>
      </c>
      <c r="C401" s="251">
        <v>2020</v>
      </c>
      <c r="D401" s="530">
        <v>3993.81</v>
      </c>
    </row>
    <row r="402" spans="1:4" s="21" customFormat="1" ht="12.75" customHeight="1">
      <c r="A402" s="74">
        <v>57</v>
      </c>
      <c r="B402" s="75" t="s">
        <v>874</v>
      </c>
      <c r="C402" s="251">
        <v>2020</v>
      </c>
      <c r="D402" s="530">
        <v>3993.81</v>
      </c>
    </row>
    <row r="403" spans="1:4" s="21" customFormat="1" ht="12.75" customHeight="1">
      <c r="A403" s="74">
        <v>58</v>
      </c>
      <c r="B403" s="75" t="s">
        <v>874</v>
      </c>
      <c r="C403" s="251">
        <v>2020</v>
      </c>
      <c r="D403" s="530">
        <v>3993.81</v>
      </c>
    </row>
    <row r="404" spans="1:4" s="21" customFormat="1" ht="12.75" customHeight="1">
      <c r="A404" s="74">
        <v>59</v>
      </c>
      <c r="B404" s="75" t="s">
        <v>874</v>
      </c>
      <c r="C404" s="251">
        <v>2020</v>
      </c>
      <c r="D404" s="530">
        <v>3993.81</v>
      </c>
    </row>
    <row r="405" spans="1:4" s="21" customFormat="1" ht="12.75" customHeight="1">
      <c r="A405" s="74">
        <v>60</v>
      </c>
      <c r="B405" s="75" t="s">
        <v>874</v>
      </c>
      <c r="C405" s="251">
        <v>2020</v>
      </c>
      <c r="D405" s="530">
        <v>3993.81</v>
      </c>
    </row>
    <row r="406" spans="1:4" s="21" customFormat="1" ht="12.75" customHeight="1">
      <c r="A406" s="74">
        <v>61</v>
      </c>
      <c r="B406" s="75" t="s">
        <v>874</v>
      </c>
      <c r="C406" s="251">
        <v>2020</v>
      </c>
      <c r="D406" s="530">
        <v>3993.81</v>
      </c>
    </row>
    <row r="407" spans="1:4" s="21" customFormat="1" ht="12.75" customHeight="1">
      <c r="A407" s="74">
        <v>62</v>
      </c>
      <c r="B407" s="75" t="s">
        <v>874</v>
      </c>
      <c r="C407" s="251">
        <v>2020</v>
      </c>
      <c r="D407" s="530">
        <v>3993.81</v>
      </c>
    </row>
    <row r="408" spans="1:4" s="21" customFormat="1" ht="12.75" customHeight="1">
      <c r="A408" s="74">
        <v>63</v>
      </c>
      <c r="B408" s="75" t="s">
        <v>874</v>
      </c>
      <c r="C408" s="251">
        <v>2020</v>
      </c>
      <c r="D408" s="530">
        <v>3993.81</v>
      </c>
    </row>
    <row r="409" spans="1:4" s="21" customFormat="1" ht="12.75" customHeight="1">
      <c r="A409" s="74">
        <v>64</v>
      </c>
      <c r="B409" s="75" t="s">
        <v>875</v>
      </c>
      <c r="C409" s="251">
        <v>2020</v>
      </c>
      <c r="D409" s="530">
        <v>715.86</v>
      </c>
    </row>
    <row r="410" spans="1:4" s="21" customFormat="1" ht="12.75" customHeight="1">
      <c r="A410" s="74">
        <v>65</v>
      </c>
      <c r="B410" s="75" t="s">
        <v>875</v>
      </c>
      <c r="C410" s="251">
        <v>2020</v>
      </c>
      <c r="D410" s="530">
        <v>715.86</v>
      </c>
    </row>
    <row r="411" spans="1:4" s="21" customFormat="1" ht="12.75" customHeight="1">
      <c r="A411" s="74">
        <v>66</v>
      </c>
      <c r="B411" s="75" t="s">
        <v>875</v>
      </c>
      <c r="C411" s="251">
        <v>2020</v>
      </c>
      <c r="D411" s="530">
        <v>715.86</v>
      </c>
    </row>
    <row r="412" spans="1:4" s="21" customFormat="1" ht="12.75" customHeight="1">
      <c r="A412" s="74">
        <v>67</v>
      </c>
      <c r="B412" s="75" t="s">
        <v>875</v>
      </c>
      <c r="C412" s="251">
        <v>2020</v>
      </c>
      <c r="D412" s="530">
        <v>715.86</v>
      </c>
    </row>
    <row r="413" spans="1:4" s="21" customFormat="1" ht="12.75" customHeight="1">
      <c r="A413" s="74">
        <v>68</v>
      </c>
      <c r="B413" s="75" t="s">
        <v>875</v>
      </c>
      <c r="C413" s="251">
        <v>2020</v>
      </c>
      <c r="D413" s="530">
        <v>715.86</v>
      </c>
    </row>
    <row r="414" spans="1:4" s="21" customFormat="1" ht="12.75" customHeight="1">
      <c r="A414" s="74">
        <v>69</v>
      </c>
      <c r="B414" s="75" t="s">
        <v>876</v>
      </c>
      <c r="C414" s="251">
        <v>2020</v>
      </c>
      <c r="D414" s="530">
        <v>1353</v>
      </c>
    </row>
    <row r="415" spans="1:4" s="21" customFormat="1" ht="12.75" customHeight="1">
      <c r="A415" s="74">
        <v>70</v>
      </c>
      <c r="B415" s="75" t="s">
        <v>877</v>
      </c>
      <c r="C415" s="251">
        <v>2020</v>
      </c>
      <c r="D415" s="530">
        <v>947.1</v>
      </c>
    </row>
    <row r="416" spans="1:4" s="21" customFormat="1" ht="12.75" customHeight="1">
      <c r="A416" s="74">
        <v>71</v>
      </c>
      <c r="B416" s="531" t="s">
        <v>1123</v>
      </c>
      <c r="C416" s="532">
        <v>2022</v>
      </c>
      <c r="D416" s="530">
        <v>2999</v>
      </c>
    </row>
    <row r="417" spans="1:4" s="21" customFormat="1" ht="12.75" customHeight="1">
      <c r="A417" s="74">
        <v>72</v>
      </c>
      <c r="B417" s="531" t="s">
        <v>1123</v>
      </c>
      <c r="C417" s="532">
        <v>2022</v>
      </c>
      <c r="D417" s="530">
        <v>2999</v>
      </c>
    </row>
    <row r="418" spans="1:4" s="21" customFormat="1" ht="12.75" customHeight="1">
      <c r="A418" s="627" t="s">
        <v>108</v>
      </c>
      <c r="B418" s="628"/>
      <c r="C418" s="636"/>
      <c r="D418" s="208">
        <f>SUM(D346:D417)</f>
        <v>165538.14999999997</v>
      </c>
    </row>
    <row r="419" spans="1:4" s="21" customFormat="1" ht="12.75" customHeight="1">
      <c r="A419" s="637" t="s">
        <v>763</v>
      </c>
      <c r="B419" s="638"/>
      <c r="C419" s="638"/>
      <c r="D419" s="639"/>
    </row>
    <row r="420" spans="1:4" s="24" customFormat="1" ht="12.75" customHeight="1">
      <c r="A420" s="74">
        <v>1</v>
      </c>
      <c r="B420" s="75" t="s">
        <v>598</v>
      </c>
      <c r="C420" s="74">
        <v>2018</v>
      </c>
      <c r="D420" s="523">
        <v>3599</v>
      </c>
    </row>
    <row r="421" spans="1:4" s="24" customFormat="1" ht="12.75" customHeight="1">
      <c r="A421" s="74">
        <v>2</v>
      </c>
      <c r="B421" s="75" t="s">
        <v>1116</v>
      </c>
      <c r="C421" s="74">
        <v>2022</v>
      </c>
      <c r="D421" s="523">
        <v>2699</v>
      </c>
    </row>
    <row r="422" spans="1:4" s="24" customFormat="1" ht="12.75" customHeight="1">
      <c r="A422" s="74">
        <v>3</v>
      </c>
      <c r="B422" s="75" t="s">
        <v>1117</v>
      </c>
      <c r="C422" s="74">
        <v>2022</v>
      </c>
      <c r="D422" s="523">
        <v>2799</v>
      </c>
    </row>
    <row r="423" spans="1:4" s="21" customFormat="1" ht="12.75" customHeight="1">
      <c r="A423" s="627" t="s">
        <v>108</v>
      </c>
      <c r="B423" s="628"/>
      <c r="C423" s="636"/>
      <c r="D423" s="189">
        <f>SUM(D420:D422)</f>
        <v>9097</v>
      </c>
    </row>
    <row r="424" spans="1:4" s="21" customFormat="1" ht="12.75" customHeight="1">
      <c r="A424" s="637" t="s">
        <v>759</v>
      </c>
      <c r="B424" s="638"/>
      <c r="C424" s="638"/>
      <c r="D424" s="639"/>
    </row>
    <row r="425" spans="1:4" s="21" customFormat="1" ht="12.75" customHeight="1">
      <c r="A425" s="74">
        <v>1</v>
      </c>
      <c r="B425" s="75" t="s">
        <v>601</v>
      </c>
      <c r="C425" s="74">
        <v>2018</v>
      </c>
      <c r="D425" s="523">
        <v>738</v>
      </c>
    </row>
    <row r="426" spans="1:4" s="21" customFormat="1" ht="12.75" customHeight="1">
      <c r="A426" s="74">
        <v>2</v>
      </c>
      <c r="B426" s="81" t="s">
        <v>527</v>
      </c>
      <c r="C426" s="48">
        <v>2018</v>
      </c>
      <c r="D426" s="524">
        <v>329.99</v>
      </c>
    </row>
    <row r="427" spans="1:4" s="21" customFormat="1" ht="12.75" customHeight="1">
      <c r="A427" s="74">
        <v>3</v>
      </c>
      <c r="B427" s="81" t="s">
        <v>600</v>
      </c>
      <c r="C427" s="48">
        <v>2018</v>
      </c>
      <c r="D427" s="524">
        <v>299.99</v>
      </c>
    </row>
    <row r="428" spans="1:4" s="21" customFormat="1" ht="12.75" customHeight="1">
      <c r="A428" s="74">
        <v>4</v>
      </c>
      <c r="B428" s="75" t="s">
        <v>933</v>
      </c>
      <c r="C428" s="74">
        <v>2021</v>
      </c>
      <c r="D428" s="523">
        <v>389.99</v>
      </c>
    </row>
    <row r="429" spans="1:4" s="21" customFormat="1" ht="12.75" customHeight="1">
      <c r="A429" s="74">
        <v>5</v>
      </c>
      <c r="B429" s="75" t="s">
        <v>232</v>
      </c>
      <c r="C429" s="74">
        <v>2021</v>
      </c>
      <c r="D429" s="523">
        <v>2299</v>
      </c>
    </row>
    <row r="430" spans="1:4" s="21" customFormat="1" ht="12.75" customHeight="1">
      <c r="A430" s="74">
        <v>6</v>
      </c>
      <c r="B430" s="75" t="s">
        <v>960</v>
      </c>
      <c r="C430" s="74">
        <v>2022</v>
      </c>
      <c r="D430" s="523">
        <v>619.99</v>
      </c>
    </row>
    <row r="431" spans="1:4" s="21" customFormat="1" ht="12.75" customHeight="1">
      <c r="A431" s="74">
        <v>7</v>
      </c>
      <c r="B431" s="75" t="s">
        <v>961</v>
      </c>
      <c r="C431" s="74">
        <v>2022</v>
      </c>
      <c r="D431" s="523">
        <v>649</v>
      </c>
    </row>
    <row r="432" spans="1:4" s="21" customFormat="1" ht="12.75" customHeight="1">
      <c r="A432" s="74">
        <v>8</v>
      </c>
      <c r="B432" s="75" t="s">
        <v>962</v>
      </c>
      <c r="C432" s="74">
        <v>2022</v>
      </c>
      <c r="D432" s="523">
        <v>129.9</v>
      </c>
    </row>
    <row r="433" spans="1:4" s="21" customFormat="1" ht="12.75" customHeight="1">
      <c r="A433" s="74">
        <v>9</v>
      </c>
      <c r="B433" s="75" t="s">
        <v>962</v>
      </c>
      <c r="C433" s="74">
        <v>2022</v>
      </c>
      <c r="D433" s="523">
        <v>131.86</v>
      </c>
    </row>
    <row r="434" spans="1:4" s="21" customFormat="1" ht="12.75" customHeight="1">
      <c r="A434" s="74">
        <v>10</v>
      </c>
      <c r="B434" s="75" t="s">
        <v>963</v>
      </c>
      <c r="C434" s="74">
        <v>2022</v>
      </c>
      <c r="D434" s="523">
        <v>789</v>
      </c>
    </row>
    <row r="435" spans="1:4" s="21" customFormat="1" ht="12.75" customHeight="1">
      <c r="A435" s="74">
        <v>11</v>
      </c>
      <c r="B435" s="75" t="s">
        <v>964</v>
      </c>
      <c r="C435" s="74">
        <v>2022</v>
      </c>
      <c r="D435" s="523">
        <v>760</v>
      </c>
    </row>
    <row r="436" spans="1:4" s="21" customFormat="1" ht="12.75" customHeight="1">
      <c r="A436" s="74">
        <v>12</v>
      </c>
      <c r="B436" s="75" t="s">
        <v>1283</v>
      </c>
      <c r="C436" s="74">
        <v>2022</v>
      </c>
      <c r="D436" s="523">
        <v>339</v>
      </c>
    </row>
    <row r="437" spans="1:4" s="21" customFormat="1" ht="12.75" customHeight="1">
      <c r="A437" s="74">
        <v>13</v>
      </c>
      <c r="B437" s="75" t="s">
        <v>1283</v>
      </c>
      <c r="C437" s="74">
        <v>2022</v>
      </c>
      <c r="D437" s="523">
        <v>419.99</v>
      </c>
    </row>
    <row r="438" spans="1:4" s="21" customFormat="1" ht="12.75" customHeight="1">
      <c r="A438" s="630" t="s">
        <v>108</v>
      </c>
      <c r="B438" s="630"/>
      <c r="C438" s="630"/>
      <c r="D438" s="189">
        <f>SUM(D425:D437)</f>
        <v>7895.709999999999</v>
      </c>
    </row>
    <row r="439" spans="1:4" s="21" customFormat="1" ht="12.75" customHeight="1">
      <c r="A439" s="637" t="s">
        <v>760</v>
      </c>
      <c r="B439" s="638"/>
      <c r="C439" s="638"/>
      <c r="D439" s="639"/>
    </row>
    <row r="440" spans="1:4" s="21" customFormat="1" ht="12.75" customHeight="1">
      <c r="A440" s="48">
        <v>1</v>
      </c>
      <c r="B440" s="75" t="s">
        <v>454</v>
      </c>
      <c r="C440" s="74">
        <v>2018</v>
      </c>
      <c r="D440" s="523">
        <v>591.3</v>
      </c>
    </row>
    <row r="441" spans="1:4" s="21" customFormat="1" ht="12.75" customHeight="1">
      <c r="A441" s="48">
        <v>2</v>
      </c>
      <c r="B441" s="75" t="s">
        <v>604</v>
      </c>
      <c r="C441" s="74">
        <v>2018</v>
      </c>
      <c r="D441" s="523">
        <v>982</v>
      </c>
    </row>
    <row r="442" spans="1:4" s="21" customFormat="1" ht="12.75" customHeight="1">
      <c r="A442" s="48">
        <v>3</v>
      </c>
      <c r="B442" s="75" t="s">
        <v>605</v>
      </c>
      <c r="C442" s="74">
        <v>2018</v>
      </c>
      <c r="D442" s="523">
        <v>999.98</v>
      </c>
    </row>
    <row r="443" spans="1:4" s="21" customFormat="1" ht="12.75" customHeight="1">
      <c r="A443" s="48">
        <v>4</v>
      </c>
      <c r="B443" s="75" t="s">
        <v>608</v>
      </c>
      <c r="C443" s="74">
        <v>2018</v>
      </c>
      <c r="D443" s="523">
        <v>349.99</v>
      </c>
    </row>
    <row r="444" spans="1:4" s="21" customFormat="1" ht="12.75" customHeight="1">
      <c r="A444" s="48">
        <v>5</v>
      </c>
      <c r="B444" s="75" t="s">
        <v>611</v>
      </c>
      <c r="C444" s="74">
        <v>2019</v>
      </c>
      <c r="D444" s="523">
        <v>247</v>
      </c>
    </row>
    <row r="445" spans="1:4" s="21" customFormat="1" ht="12.75" customHeight="1">
      <c r="A445" s="48">
        <v>6</v>
      </c>
      <c r="B445" s="75" t="s">
        <v>672</v>
      </c>
      <c r="C445" s="74">
        <v>2019</v>
      </c>
      <c r="D445" s="523">
        <v>229</v>
      </c>
    </row>
    <row r="446" spans="1:4" s="21" customFormat="1" ht="12.75" customHeight="1">
      <c r="A446" s="48">
        <v>7</v>
      </c>
      <c r="B446" s="75" t="s">
        <v>816</v>
      </c>
      <c r="C446" s="74">
        <v>2019</v>
      </c>
      <c r="D446" s="523">
        <v>182.93</v>
      </c>
    </row>
    <row r="447" spans="1:4" s="21" customFormat="1" ht="12.75" customHeight="1">
      <c r="A447" s="48">
        <v>8</v>
      </c>
      <c r="B447" s="75" t="s">
        <v>817</v>
      </c>
      <c r="C447" s="74">
        <v>2020</v>
      </c>
      <c r="D447" s="523">
        <v>1280</v>
      </c>
    </row>
    <row r="448" spans="1:4" s="21" customFormat="1" ht="12.75" customHeight="1">
      <c r="A448" s="48">
        <v>9</v>
      </c>
      <c r="B448" s="75" t="s">
        <v>805</v>
      </c>
      <c r="C448" s="74">
        <v>2020</v>
      </c>
      <c r="D448" s="523">
        <v>8350</v>
      </c>
    </row>
    <row r="449" spans="1:4" s="21" customFormat="1" ht="12.75" customHeight="1">
      <c r="A449" s="48">
        <v>10</v>
      </c>
      <c r="B449" s="75" t="s">
        <v>818</v>
      </c>
      <c r="C449" s="74">
        <v>2020</v>
      </c>
      <c r="D449" s="523">
        <v>16995</v>
      </c>
    </row>
    <row r="450" spans="1:4" s="21" customFormat="1" ht="12.75" customHeight="1">
      <c r="A450" s="48">
        <v>11</v>
      </c>
      <c r="B450" s="75" t="s">
        <v>805</v>
      </c>
      <c r="C450" s="74">
        <v>2020</v>
      </c>
      <c r="D450" s="523">
        <v>6677</v>
      </c>
    </row>
    <row r="451" spans="1:4" s="21" customFormat="1" ht="12.75" customHeight="1">
      <c r="A451" s="48">
        <v>12</v>
      </c>
      <c r="B451" s="75" t="s">
        <v>819</v>
      </c>
      <c r="C451" s="74">
        <v>2020</v>
      </c>
      <c r="D451" s="523">
        <v>3399</v>
      </c>
    </row>
    <row r="452" spans="1:4" s="21" customFormat="1" ht="12.75" customHeight="1">
      <c r="A452" s="48">
        <v>13</v>
      </c>
      <c r="B452" s="75" t="s">
        <v>820</v>
      </c>
      <c r="C452" s="74">
        <v>2020</v>
      </c>
      <c r="D452" s="523">
        <v>250</v>
      </c>
    </row>
    <row r="453" spans="1:4" s="21" customFormat="1" ht="12.75" customHeight="1">
      <c r="A453" s="48">
        <v>14</v>
      </c>
      <c r="B453" s="75" t="s">
        <v>814</v>
      </c>
      <c r="C453" s="74">
        <v>2020</v>
      </c>
      <c r="D453" s="523">
        <v>99.99</v>
      </c>
    </row>
    <row r="454" spans="1:4" s="21" customFormat="1" ht="12.75" customHeight="1">
      <c r="A454" s="48">
        <v>15</v>
      </c>
      <c r="B454" s="75" t="s">
        <v>814</v>
      </c>
      <c r="C454" s="74">
        <v>2021</v>
      </c>
      <c r="D454" s="523">
        <v>99.99</v>
      </c>
    </row>
    <row r="455" spans="1:4" s="21" customFormat="1" ht="12.75" customHeight="1">
      <c r="A455" s="48">
        <v>16</v>
      </c>
      <c r="B455" s="75" t="s">
        <v>821</v>
      </c>
      <c r="C455" s="74">
        <v>2021</v>
      </c>
      <c r="D455" s="523">
        <v>1594.08</v>
      </c>
    </row>
    <row r="456" spans="1:4" s="21" customFormat="1" ht="12.75" customHeight="1">
      <c r="A456" s="48">
        <v>17</v>
      </c>
      <c r="B456" s="75" t="s">
        <v>822</v>
      </c>
      <c r="C456" s="74">
        <v>2021</v>
      </c>
      <c r="D456" s="523">
        <v>129.99</v>
      </c>
    </row>
    <row r="457" spans="1:4" s="21" customFormat="1" ht="12.75" customHeight="1">
      <c r="A457" s="48">
        <v>18</v>
      </c>
      <c r="B457" s="75" t="s">
        <v>822</v>
      </c>
      <c r="C457" s="74">
        <v>2021</v>
      </c>
      <c r="D457" s="523">
        <v>99.99</v>
      </c>
    </row>
    <row r="458" spans="1:4" s="21" customFormat="1" ht="12.75" customHeight="1">
      <c r="A458" s="48">
        <v>19</v>
      </c>
      <c r="B458" s="75" t="s">
        <v>823</v>
      </c>
      <c r="C458" s="74">
        <v>2021</v>
      </c>
      <c r="D458" s="523">
        <v>1950</v>
      </c>
    </row>
    <row r="459" spans="1:4" s="21" customFormat="1" ht="12.75" customHeight="1">
      <c r="A459" s="48">
        <v>20</v>
      </c>
      <c r="B459" s="75" t="s">
        <v>926</v>
      </c>
      <c r="C459" s="74">
        <v>2021</v>
      </c>
      <c r="D459" s="523">
        <v>2459</v>
      </c>
    </row>
    <row r="460" spans="1:4" s="21" customFormat="1" ht="12.75" customHeight="1">
      <c r="A460" s="48">
        <v>21</v>
      </c>
      <c r="B460" s="75" t="s">
        <v>927</v>
      </c>
      <c r="C460" s="74">
        <v>2021</v>
      </c>
      <c r="D460" s="523">
        <v>3490</v>
      </c>
    </row>
    <row r="461" spans="1:4" s="21" customFormat="1" ht="12.75" customHeight="1">
      <c r="A461" s="48">
        <v>22</v>
      </c>
      <c r="B461" s="75" t="s">
        <v>928</v>
      </c>
      <c r="C461" s="74">
        <v>2021</v>
      </c>
      <c r="D461" s="523">
        <v>229.99</v>
      </c>
    </row>
    <row r="462" spans="1:4" s="21" customFormat="1" ht="12.75" customHeight="1">
      <c r="A462" s="48">
        <v>23</v>
      </c>
      <c r="B462" s="75" t="s">
        <v>929</v>
      </c>
      <c r="C462" s="74">
        <v>2022</v>
      </c>
      <c r="D462" s="523">
        <v>977.99</v>
      </c>
    </row>
    <row r="463" spans="1:4" s="21" customFormat="1" ht="12.75" customHeight="1">
      <c r="A463" s="48">
        <v>24</v>
      </c>
      <c r="B463" s="75" t="s">
        <v>930</v>
      </c>
      <c r="C463" s="74">
        <v>2021</v>
      </c>
      <c r="D463" s="523">
        <v>619</v>
      </c>
    </row>
    <row r="464" spans="1:4" s="21" customFormat="1" ht="12.75" customHeight="1">
      <c r="A464" s="48">
        <v>25</v>
      </c>
      <c r="B464" s="75" t="s">
        <v>931</v>
      </c>
      <c r="C464" s="74">
        <v>2021</v>
      </c>
      <c r="D464" s="523">
        <v>4674</v>
      </c>
    </row>
    <row r="465" spans="1:4" s="21" customFormat="1" ht="12.75" customHeight="1">
      <c r="A465" s="48">
        <v>26</v>
      </c>
      <c r="B465" s="75" t="s">
        <v>967</v>
      </c>
      <c r="C465" s="74">
        <v>2022</v>
      </c>
      <c r="D465" s="523">
        <v>540</v>
      </c>
    </row>
    <row r="466" spans="1:4" s="21" customFormat="1" ht="12.75" customHeight="1">
      <c r="A466" s="648" t="s">
        <v>108</v>
      </c>
      <c r="B466" s="648"/>
      <c r="C466" s="86"/>
      <c r="D466" s="189">
        <f>SUM(D440:D465)</f>
        <v>57497.21999999999</v>
      </c>
    </row>
    <row r="467" spans="1:4" s="21" customFormat="1" ht="12.75" customHeight="1">
      <c r="A467" s="637" t="s">
        <v>761</v>
      </c>
      <c r="B467" s="638"/>
      <c r="C467" s="638"/>
      <c r="D467" s="639"/>
    </row>
    <row r="468" spans="1:4" s="21" customFormat="1" ht="12.75" customHeight="1">
      <c r="A468" s="74">
        <v>1</v>
      </c>
      <c r="B468" s="75" t="s">
        <v>658</v>
      </c>
      <c r="C468" s="74">
        <v>2019</v>
      </c>
      <c r="D468" s="523">
        <v>1221.41</v>
      </c>
    </row>
    <row r="469" spans="1:4" s="21" customFormat="1" ht="12.75" customHeight="1">
      <c r="A469" s="74">
        <v>2</v>
      </c>
      <c r="B469" s="75" t="s">
        <v>660</v>
      </c>
      <c r="C469" s="74">
        <v>2019</v>
      </c>
      <c r="D469" s="523">
        <v>996</v>
      </c>
    </row>
    <row r="470" spans="1:4" s="21" customFormat="1" ht="12.75" customHeight="1">
      <c r="A470" s="74">
        <v>3</v>
      </c>
      <c r="B470" s="75" t="s">
        <v>661</v>
      </c>
      <c r="C470" s="74">
        <v>2019</v>
      </c>
      <c r="D470" s="523">
        <v>978</v>
      </c>
    </row>
    <row r="471" spans="1:4" s="21" customFormat="1" ht="12.75" customHeight="1">
      <c r="A471" s="74">
        <v>4</v>
      </c>
      <c r="B471" s="75" t="s">
        <v>662</v>
      </c>
      <c r="C471" s="74">
        <v>2019</v>
      </c>
      <c r="D471" s="523">
        <v>960</v>
      </c>
    </row>
    <row r="472" spans="1:4" s="21" customFormat="1" ht="12.75" customHeight="1">
      <c r="A472" s="74">
        <v>5</v>
      </c>
      <c r="B472" s="75" t="s">
        <v>663</v>
      </c>
      <c r="C472" s="74">
        <v>2019</v>
      </c>
      <c r="D472" s="523">
        <v>843</v>
      </c>
    </row>
    <row r="473" spans="1:4" s="21" customFormat="1" ht="12.75" customHeight="1">
      <c r="A473" s="74">
        <v>6</v>
      </c>
      <c r="B473" s="75" t="s">
        <v>664</v>
      </c>
      <c r="C473" s="74">
        <v>2019</v>
      </c>
      <c r="D473" s="523">
        <v>1376</v>
      </c>
    </row>
    <row r="474" spans="1:4" s="21" customFormat="1" ht="12.75" customHeight="1">
      <c r="A474" s="74">
        <v>7</v>
      </c>
      <c r="B474" s="75" t="s">
        <v>934</v>
      </c>
      <c r="C474" s="74">
        <v>2021</v>
      </c>
      <c r="D474" s="523">
        <v>1499</v>
      </c>
    </row>
    <row r="475" spans="1:4" s="21" customFormat="1" ht="12.75" customHeight="1">
      <c r="A475" s="74">
        <v>9</v>
      </c>
      <c r="B475" s="75" t="s">
        <v>825</v>
      </c>
      <c r="C475" s="74">
        <v>2020</v>
      </c>
      <c r="D475" s="523">
        <v>6900</v>
      </c>
    </row>
    <row r="476" spans="1:4" s="21" customFormat="1" ht="12.75" customHeight="1">
      <c r="A476" s="630" t="s">
        <v>108</v>
      </c>
      <c r="B476" s="630"/>
      <c r="C476" s="630"/>
      <c r="D476" s="189">
        <f>SUM(D468:D475)</f>
        <v>14773.41</v>
      </c>
    </row>
    <row r="477" spans="1:4" s="21" customFormat="1" ht="12.75" customHeight="1">
      <c r="A477" s="632" t="s">
        <v>762</v>
      </c>
      <c r="B477" s="632"/>
      <c r="C477" s="632"/>
      <c r="D477" s="632"/>
    </row>
    <row r="478" spans="1:4" s="21" customFormat="1" ht="12.75" customHeight="1">
      <c r="A478" s="74">
        <v>1</v>
      </c>
      <c r="B478" s="75" t="s">
        <v>232</v>
      </c>
      <c r="C478" s="74">
        <v>2018</v>
      </c>
      <c r="D478" s="523">
        <v>3499</v>
      </c>
    </row>
    <row r="479" spans="1:4" s="21" customFormat="1" ht="12.75" customHeight="1">
      <c r="A479" s="74">
        <v>2</v>
      </c>
      <c r="B479" s="75" t="s">
        <v>533</v>
      </c>
      <c r="C479" s="74">
        <v>2018</v>
      </c>
      <c r="D479" s="523">
        <v>299.99</v>
      </c>
    </row>
    <row r="480" spans="1:4" s="21" customFormat="1" ht="12.75" customHeight="1">
      <c r="A480" s="74">
        <v>3</v>
      </c>
      <c r="B480" s="75" t="s">
        <v>886</v>
      </c>
      <c r="C480" s="74">
        <v>2019</v>
      </c>
      <c r="D480" s="523">
        <v>1099</v>
      </c>
    </row>
    <row r="481" spans="1:4" s="21" customFormat="1" ht="12.75" customHeight="1">
      <c r="A481" s="74">
        <v>4</v>
      </c>
      <c r="B481" s="75" t="s">
        <v>604</v>
      </c>
      <c r="C481" s="74">
        <v>2022</v>
      </c>
      <c r="D481" s="523">
        <v>619.99</v>
      </c>
    </row>
    <row r="482" spans="1:4" s="21" customFormat="1" ht="12.75" customHeight="1">
      <c r="A482" s="630" t="s">
        <v>108</v>
      </c>
      <c r="B482" s="630"/>
      <c r="C482" s="630"/>
      <c r="D482" s="188">
        <f>SUM(D478:D481)</f>
        <v>5517.98</v>
      </c>
    </row>
    <row r="483" spans="1:4" ht="12.75" customHeight="1">
      <c r="A483" s="87"/>
      <c r="B483" s="88"/>
      <c r="C483" s="87"/>
      <c r="D483" s="192"/>
    </row>
    <row r="484" spans="1:4" ht="12.75" customHeight="1">
      <c r="A484" s="634" t="s">
        <v>453</v>
      </c>
      <c r="B484" s="634"/>
      <c r="C484" s="634"/>
      <c r="D484" s="634"/>
    </row>
    <row r="485" spans="1:4" ht="36">
      <c r="A485" s="70" t="s">
        <v>100</v>
      </c>
      <c r="B485" s="70" t="s">
        <v>650</v>
      </c>
      <c r="C485" s="70" t="s">
        <v>111</v>
      </c>
      <c r="D485" s="188" t="s">
        <v>112</v>
      </c>
    </row>
    <row r="486" spans="1:4" ht="12.75" customHeight="1">
      <c r="A486" s="640" t="s">
        <v>148</v>
      </c>
      <c r="B486" s="641"/>
      <c r="C486" s="641"/>
      <c r="D486" s="642"/>
    </row>
    <row r="487" spans="1:4" s="20" customFormat="1" ht="12.75" customHeight="1">
      <c r="A487" s="74">
        <v>1</v>
      </c>
      <c r="B487" s="75" t="s">
        <v>462</v>
      </c>
      <c r="C487" s="74">
        <v>2016</v>
      </c>
      <c r="D487" s="523">
        <v>14023.17</v>
      </c>
    </row>
    <row r="488" spans="1:4" s="20" customFormat="1" ht="12.75" customHeight="1">
      <c r="A488" s="631" t="s">
        <v>108</v>
      </c>
      <c r="B488" s="631"/>
      <c r="C488" s="631"/>
      <c r="D488" s="188">
        <f>SUM(D487)</f>
        <v>14023.17</v>
      </c>
    </row>
    <row r="489" spans="1:4" s="18" customFormat="1" ht="12.75" customHeight="1">
      <c r="A489" s="637" t="s">
        <v>149</v>
      </c>
      <c r="B489" s="638"/>
      <c r="C489" s="638"/>
      <c r="D489" s="639"/>
    </row>
    <row r="490" spans="1:4" s="20" customFormat="1" ht="12.75" customHeight="1">
      <c r="A490" s="74">
        <v>1</v>
      </c>
      <c r="B490" s="75" t="s">
        <v>921</v>
      </c>
      <c r="C490" s="74">
        <v>2021</v>
      </c>
      <c r="D490" s="523">
        <v>680</v>
      </c>
    </row>
    <row r="491" spans="1:4" s="20" customFormat="1" ht="12.75" customHeight="1">
      <c r="A491" s="74">
        <v>2</v>
      </c>
      <c r="B491" s="75" t="s">
        <v>922</v>
      </c>
      <c r="C491" s="74">
        <v>2021</v>
      </c>
      <c r="D491" s="523">
        <v>320</v>
      </c>
    </row>
    <row r="492" spans="1:4" s="20" customFormat="1" ht="12.75" customHeight="1">
      <c r="A492" s="74">
        <v>3</v>
      </c>
      <c r="B492" s="75" t="s">
        <v>922</v>
      </c>
      <c r="C492" s="74">
        <v>2021</v>
      </c>
      <c r="D492" s="523">
        <v>320</v>
      </c>
    </row>
    <row r="493" spans="1:4" s="20" customFormat="1" ht="12.75" customHeight="1">
      <c r="A493" s="74">
        <v>4</v>
      </c>
      <c r="B493" s="75" t="s">
        <v>922</v>
      </c>
      <c r="C493" s="74">
        <v>2021</v>
      </c>
      <c r="D493" s="523">
        <v>320</v>
      </c>
    </row>
    <row r="494" spans="1:4" s="20" customFormat="1" ht="12.75" customHeight="1">
      <c r="A494" s="631" t="s">
        <v>108</v>
      </c>
      <c r="B494" s="631"/>
      <c r="C494" s="631"/>
      <c r="D494" s="188">
        <f>SUM(D490:D493)</f>
        <v>1640</v>
      </c>
    </row>
    <row r="495" spans="1:4" s="18" customFormat="1" ht="12.75" customHeight="1">
      <c r="A495" s="637" t="s">
        <v>150</v>
      </c>
      <c r="B495" s="638"/>
      <c r="C495" s="638"/>
      <c r="D495" s="639"/>
    </row>
    <row r="496" spans="1:4" s="18" customFormat="1" ht="12.75" customHeight="1">
      <c r="A496" s="74">
        <v>1</v>
      </c>
      <c r="B496" s="75" t="s">
        <v>748</v>
      </c>
      <c r="C496" s="74">
        <v>2020</v>
      </c>
      <c r="D496" s="523">
        <v>900</v>
      </c>
    </row>
    <row r="497" spans="1:4" s="18" customFormat="1" ht="12.75" customHeight="1">
      <c r="A497" s="74">
        <v>2</v>
      </c>
      <c r="B497" s="75" t="s">
        <v>800</v>
      </c>
      <c r="C497" s="74">
        <v>2021</v>
      </c>
      <c r="D497" s="523">
        <v>3951</v>
      </c>
    </row>
    <row r="498" spans="1:4" s="18" customFormat="1" ht="12.75" customHeight="1">
      <c r="A498" s="631" t="s">
        <v>108</v>
      </c>
      <c r="B498" s="631"/>
      <c r="C498" s="631"/>
      <c r="D498" s="188">
        <f>SUM(D496:D497)</f>
        <v>4851</v>
      </c>
    </row>
    <row r="499" spans="1:4" s="21" customFormat="1" ht="12.75" customHeight="1">
      <c r="A499" s="637" t="s">
        <v>151</v>
      </c>
      <c r="B499" s="638"/>
      <c r="C499" s="638"/>
      <c r="D499" s="639"/>
    </row>
    <row r="500" spans="1:4" s="18" customFormat="1" ht="12.75" customHeight="1">
      <c r="A500" s="74">
        <v>1</v>
      </c>
      <c r="B500" s="235" t="s">
        <v>526</v>
      </c>
      <c r="C500" s="74">
        <v>2022</v>
      </c>
      <c r="D500" s="523">
        <v>4125.42</v>
      </c>
    </row>
    <row r="501" spans="1:4" s="18" customFormat="1" ht="12.75" customHeight="1">
      <c r="A501" s="631" t="s">
        <v>108</v>
      </c>
      <c r="B501" s="631"/>
      <c r="C501" s="631"/>
      <c r="D501" s="188">
        <v>4125.42</v>
      </c>
    </row>
    <row r="502" spans="1:4" s="21" customFormat="1" ht="12.75" customHeight="1">
      <c r="A502" s="637" t="s">
        <v>181</v>
      </c>
      <c r="B502" s="638"/>
      <c r="C502" s="638"/>
      <c r="D502" s="639"/>
    </row>
    <row r="503" spans="1:4" s="18" customFormat="1" ht="12.75" customHeight="1">
      <c r="A503" s="74">
        <v>1</v>
      </c>
      <c r="B503" s="235" t="s">
        <v>526</v>
      </c>
      <c r="C503" s="74">
        <v>2018</v>
      </c>
      <c r="D503" s="523">
        <v>1200</v>
      </c>
    </row>
    <row r="504" spans="1:4" s="23" customFormat="1" ht="12.75" customHeight="1">
      <c r="A504" s="627" t="s">
        <v>108</v>
      </c>
      <c r="B504" s="628"/>
      <c r="C504" s="628"/>
      <c r="D504" s="193">
        <f>SUM(D503)</f>
        <v>1200</v>
      </c>
    </row>
    <row r="505" spans="1:4" s="21" customFormat="1" ht="12.75" customHeight="1">
      <c r="A505" s="637" t="s">
        <v>451</v>
      </c>
      <c r="B505" s="638"/>
      <c r="C505" s="638"/>
      <c r="D505" s="639"/>
    </row>
    <row r="506" spans="1:4" s="20" customFormat="1" ht="12.75" customHeight="1">
      <c r="A506" s="627" t="s">
        <v>147</v>
      </c>
      <c r="B506" s="628"/>
      <c r="C506" s="628"/>
      <c r="D506" s="636"/>
    </row>
    <row r="507" spans="1:4" s="21" customFormat="1" ht="12.75" customHeight="1">
      <c r="A507" s="637" t="s">
        <v>763</v>
      </c>
      <c r="B507" s="638"/>
      <c r="C507" s="638"/>
      <c r="D507" s="639"/>
    </row>
    <row r="508" spans="1:4" s="19" customFormat="1" ht="33.75">
      <c r="A508" s="146">
        <v>1</v>
      </c>
      <c r="B508" s="77" t="s">
        <v>599</v>
      </c>
      <c r="C508" s="146" t="s">
        <v>802</v>
      </c>
      <c r="D508" s="523">
        <v>7123.65</v>
      </c>
    </row>
    <row r="509" spans="1:4" s="25" customFormat="1" ht="12.75" customHeight="1">
      <c r="A509" s="630" t="s">
        <v>108</v>
      </c>
      <c r="B509" s="649"/>
      <c r="C509" s="649"/>
      <c r="D509" s="189">
        <f>SUM(D508)</f>
        <v>7123.65</v>
      </c>
    </row>
    <row r="510" spans="1:4" s="21" customFormat="1" ht="12.75" customHeight="1">
      <c r="A510" s="644" t="s">
        <v>759</v>
      </c>
      <c r="B510" s="645"/>
      <c r="C510" s="645"/>
      <c r="D510" s="646"/>
    </row>
    <row r="511" spans="1:4" s="18" customFormat="1" ht="12.75" customHeight="1">
      <c r="A511" s="627" t="s">
        <v>147</v>
      </c>
      <c r="B511" s="628"/>
      <c r="C511" s="628"/>
      <c r="D511" s="629"/>
    </row>
    <row r="512" spans="1:4" s="21" customFormat="1" ht="12.75" customHeight="1">
      <c r="A512" s="637" t="s">
        <v>760</v>
      </c>
      <c r="B512" s="638"/>
      <c r="C512" s="638"/>
      <c r="D512" s="639"/>
    </row>
    <row r="513" spans="1:4" s="18" customFormat="1" ht="12.75" customHeight="1">
      <c r="A513" s="627" t="s">
        <v>147</v>
      </c>
      <c r="B513" s="628"/>
      <c r="C513" s="628"/>
      <c r="D513" s="629" t="e">
        <f>SUM(#REF!)</f>
        <v>#REF!</v>
      </c>
    </row>
    <row r="514" spans="1:4" s="21" customFormat="1" ht="12.75" customHeight="1">
      <c r="A514" s="637" t="s">
        <v>761</v>
      </c>
      <c r="B514" s="638"/>
      <c r="C514" s="638"/>
      <c r="D514" s="639"/>
    </row>
    <row r="515" spans="1:4" s="18" customFormat="1" ht="12.75" customHeight="1">
      <c r="A515" s="627" t="s">
        <v>147</v>
      </c>
      <c r="B515" s="628"/>
      <c r="C515" s="628"/>
      <c r="D515" s="636"/>
    </row>
    <row r="516" spans="1:4" ht="11.25">
      <c r="A516" s="87"/>
      <c r="B516" s="89"/>
      <c r="C516" s="87"/>
      <c r="D516" s="192"/>
    </row>
    <row r="517" spans="1:4" ht="15" customHeight="1">
      <c r="A517" s="87"/>
      <c r="B517" s="625" t="s">
        <v>249</v>
      </c>
      <c r="C517" s="626"/>
      <c r="D517" s="209">
        <f>SUM(D38,D58,D108,D123,D134,D167,D188,D207,D238,D245,D251)</f>
        <v>984968.7899999999</v>
      </c>
    </row>
    <row r="518" spans="1:4" ht="15" customHeight="1">
      <c r="A518" s="87"/>
      <c r="B518" s="625" t="s">
        <v>953</v>
      </c>
      <c r="C518" s="626"/>
      <c r="D518" s="194">
        <f>SUM(D273,D323,D339,D344,D418,D423,D438,D466,D476,D482)+D277</f>
        <v>1026243.2700000001</v>
      </c>
    </row>
    <row r="519" spans="1:4" ht="15" customHeight="1">
      <c r="A519" s="87"/>
      <c r="B519" s="625" t="s">
        <v>250</v>
      </c>
      <c r="C519" s="626"/>
      <c r="D519" s="194">
        <f>SUM(D488,D498,D504,D509,)+D494+D501</f>
        <v>32963.24</v>
      </c>
    </row>
    <row r="521" spans="3:4" ht="12">
      <c r="C521" s="534" t="s">
        <v>108</v>
      </c>
      <c r="D521" s="535">
        <f>SUM(D517:D519)</f>
        <v>2044175.3</v>
      </c>
    </row>
    <row r="523" spans="1:4" ht="11.25">
      <c r="A523" s="643"/>
      <c r="B523" s="643"/>
      <c r="C523" s="643"/>
      <c r="D523" s="643"/>
    </row>
  </sheetData>
  <sheetProtection/>
  <mergeCells count="72">
    <mergeCell ref="A511:D511"/>
    <mergeCell ref="A509:C509"/>
    <mergeCell ref="A251:C251"/>
    <mergeCell ref="A477:D477"/>
    <mergeCell ref="A482:C482"/>
    <mergeCell ref="A135:B135"/>
    <mergeCell ref="A323:C323"/>
    <mergeCell ref="A505:D505"/>
    <mergeCell ref="A502:D502"/>
    <mergeCell ref="A494:C494"/>
    <mergeCell ref="A501:C501"/>
    <mergeCell ref="A1:D1"/>
    <mergeCell ref="A466:B466"/>
    <mergeCell ref="A189:D189"/>
    <mergeCell ref="A168:D168"/>
    <mergeCell ref="A207:C207"/>
    <mergeCell ref="A344:C344"/>
    <mergeCell ref="A424:D424"/>
    <mergeCell ref="A59:D59"/>
    <mergeCell ref="A134:C134"/>
    <mergeCell ref="A188:C188"/>
    <mergeCell ref="A523:D523"/>
    <mergeCell ref="A515:D515"/>
    <mergeCell ref="A514:D514"/>
    <mergeCell ref="A512:D512"/>
    <mergeCell ref="A510:D510"/>
    <mergeCell ref="A238:C238"/>
    <mergeCell ref="A507:D507"/>
    <mergeCell ref="A506:D506"/>
    <mergeCell ref="A499:D499"/>
    <mergeCell ref="A498:C498"/>
    <mergeCell ref="A504:C504"/>
    <mergeCell ref="A495:D495"/>
    <mergeCell ref="A438:C438"/>
    <mergeCell ref="A488:C488"/>
    <mergeCell ref="A489:D489"/>
    <mergeCell ref="A486:D486"/>
    <mergeCell ref="A484:D484"/>
    <mergeCell ref="A467:D467"/>
    <mergeCell ref="A439:D439"/>
    <mergeCell ref="A345:D345"/>
    <mergeCell ref="A423:C423"/>
    <mergeCell ref="A418:C418"/>
    <mergeCell ref="A419:D419"/>
    <mergeCell ref="A339:C339"/>
    <mergeCell ref="A324:D324"/>
    <mergeCell ref="A255:D255"/>
    <mergeCell ref="A253:D253"/>
    <mergeCell ref="A246:D246"/>
    <mergeCell ref="A208:D208"/>
    <mergeCell ref="A239:D239"/>
    <mergeCell ref="A277:C277"/>
    <mergeCell ref="A278:D278"/>
    <mergeCell ref="A274:D274"/>
    <mergeCell ref="A340:D340"/>
    <mergeCell ref="A3:D3"/>
    <mergeCell ref="A5:D5"/>
    <mergeCell ref="A39:D39"/>
    <mergeCell ref="A58:C58"/>
    <mergeCell ref="A109:D109"/>
    <mergeCell ref="A38:C38"/>
    <mergeCell ref="A108:C108"/>
    <mergeCell ref="B517:C517"/>
    <mergeCell ref="B518:C518"/>
    <mergeCell ref="B519:C519"/>
    <mergeCell ref="A513:D513"/>
    <mergeCell ref="A123:C123"/>
    <mergeCell ref="A245:C245"/>
    <mergeCell ref="A273:C273"/>
    <mergeCell ref="A476:C476"/>
    <mergeCell ref="A167:C167"/>
    <mergeCell ref="A124:D124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D23" sqref="D23"/>
    </sheetView>
  </sheetViews>
  <sheetFormatPr defaultColWidth="9.140625" defaultRowHeight="12.75"/>
  <cols>
    <col min="1" max="1" width="4.00390625" style="27" customWidth="1"/>
    <col min="2" max="2" width="55.28125" style="27" bestFit="1" customWidth="1"/>
    <col min="3" max="3" width="25.28125" style="27" bestFit="1" customWidth="1"/>
    <col min="4" max="4" width="16.140625" style="27" customWidth="1"/>
    <col min="5" max="5" width="3.28125" style="27" customWidth="1"/>
    <col min="6" max="6" width="22.140625" style="27" customWidth="1"/>
    <col min="7" max="8" width="12.8515625" style="3" bestFit="1" customWidth="1"/>
    <col min="9" max="9" width="14.57421875" style="3" bestFit="1" customWidth="1"/>
    <col min="10" max="10" width="13.8515625" style="3" bestFit="1" customWidth="1"/>
    <col min="11" max="11" width="9.140625" style="3" customWidth="1"/>
    <col min="12" max="12" width="13.8515625" style="3" bestFit="1" customWidth="1"/>
    <col min="13" max="16384" width="9.140625" style="3" customWidth="1"/>
  </cols>
  <sheetData>
    <row r="1" spans="1:2" ht="12.75">
      <c r="A1" s="29"/>
      <c r="B1" s="26"/>
    </row>
    <row r="2" ht="12.75">
      <c r="A2" s="30" t="s">
        <v>114</v>
      </c>
    </row>
    <row r="3" ht="12.75">
      <c r="A3" s="30"/>
    </row>
    <row r="4" spans="1:5" s="13" customFormat="1" ht="22.5" customHeight="1">
      <c r="A4" s="148"/>
      <c r="B4" s="650" t="s">
        <v>153</v>
      </c>
      <c r="C4" s="650"/>
      <c r="D4" s="650"/>
      <c r="E4" s="149"/>
    </row>
    <row r="5" spans="1:6" s="13" customFormat="1" ht="115.5" customHeight="1">
      <c r="A5" s="62" t="s">
        <v>115</v>
      </c>
      <c r="B5" s="62" t="s">
        <v>154</v>
      </c>
      <c r="C5" s="63" t="s">
        <v>155</v>
      </c>
      <c r="D5" s="63" t="s">
        <v>156</v>
      </c>
      <c r="E5" s="64"/>
      <c r="F5" s="65" t="s">
        <v>236</v>
      </c>
    </row>
    <row r="6" spans="1:6" s="13" customFormat="1" ht="24.75" customHeight="1">
      <c r="A6" s="236">
        <v>1</v>
      </c>
      <c r="B6" s="449" t="s">
        <v>138</v>
      </c>
      <c r="C6" s="450">
        <v>6230223.27</v>
      </c>
      <c r="D6" s="450" t="s">
        <v>182</v>
      </c>
      <c r="E6" s="237"/>
      <c r="F6" s="238"/>
    </row>
    <row r="7" spans="1:12" s="13" customFormat="1" ht="25.5" customHeight="1">
      <c r="A7" s="236">
        <v>2</v>
      </c>
      <c r="B7" s="449" t="s">
        <v>139</v>
      </c>
      <c r="C7" s="451">
        <v>215055.7</v>
      </c>
      <c r="D7" s="450"/>
      <c r="E7" s="237"/>
      <c r="F7" s="238"/>
      <c r="L7" s="14"/>
    </row>
    <row r="8" spans="1:10" s="13" customFormat="1" ht="24.75" customHeight="1">
      <c r="A8" s="236">
        <v>3</v>
      </c>
      <c r="B8" s="449" t="s">
        <v>140</v>
      </c>
      <c r="C8" s="452">
        <v>3410883.87</v>
      </c>
      <c r="D8" s="450">
        <v>361113.34</v>
      </c>
      <c r="E8" s="237"/>
      <c r="F8" s="238"/>
      <c r="J8" s="14"/>
    </row>
    <row r="9" spans="1:6" s="13" customFormat="1" ht="24.75" customHeight="1">
      <c r="A9" s="236">
        <v>4</v>
      </c>
      <c r="B9" s="449" t="s">
        <v>141</v>
      </c>
      <c r="C9" s="452">
        <f>874933.83-187247.34</f>
        <v>687686.49</v>
      </c>
      <c r="D9" s="453">
        <v>109884.61</v>
      </c>
      <c r="E9" s="237"/>
      <c r="F9" s="238"/>
    </row>
    <row r="10" spans="1:9" s="13" customFormat="1" ht="24.75" customHeight="1">
      <c r="A10" s="236" t="s">
        <v>182</v>
      </c>
      <c r="B10" s="449" t="s">
        <v>181</v>
      </c>
      <c r="C10" s="452">
        <f>537649.9-117697.18</f>
        <v>419952.72000000003</v>
      </c>
      <c r="D10" s="453">
        <v>52406</v>
      </c>
      <c r="E10" s="237"/>
      <c r="F10" s="238"/>
      <c r="I10" s="14"/>
    </row>
    <row r="11" spans="1:10" s="13" customFormat="1" ht="24.75" customHeight="1">
      <c r="A11" s="236">
        <v>5</v>
      </c>
      <c r="B11" s="449" t="s">
        <v>452</v>
      </c>
      <c r="C11" s="451">
        <v>1694924.55</v>
      </c>
      <c r="D11" s="451">
        <v>213183.72</v>
      </c>
      <c r="E11" s="237"/>
      <c r="F11" s="238"/>
      <c r="I11" s="14"/>
      <c r="J11" s="14"/>
    </row>
    <row r="12" spans="1:6" s="256" customFormat="1" ht="24.75" customHeight="1">
      <c r="A12" s="255">
        <v>6</v>
      </c>
      <c r="B12" s="449" t="s">
        <v>142</v>
      </c>
      <c r="C12" s="452">
        <v>708307.97</v>
      </c>
      <c r="D12" s="452">
        <v>38872.56</v>
      </c>
      <c r="E12" s="237"/>
      <c r="F12" s="238"/>
    </row>
    <row r="13" spans="1:6" s="13" customFormat="1" ht="24.75" customHeight="1">
      <c r="A13" s="236">
        <v>7</v>
      </c>
      <c r="B13" s="449" t="s">
        <v>237</v>
      </c>
      <c r="C13" s="452">
        <v>347267.28</v>
      </c>
      <c r="D13" s="452" t="s">
        <v>182</v>
      </c>
      <c r="E13" s="237"/>
      <c r="F13" s="452">
        <v>18971.18</v>
      </c>
    </row>
    <row r="14" spans="1:9" s="13" customFormat="1" ht="24.75" customHeight="1">
      <c r="A14" s="236">
        <v>8</v>
      </c>
      <c r="B14" s="449" t="s">
        <v>238</v>
      </c>
      <c r="C14" s="450">
        <v>686400.22</v>
      </c>
      <c r="D14" s="452" t="s">
        <v>182</v>
      </c>
      <c r="E14" s="237"/>
      <c r="F14" s="452">
        <v>65326.06</v>
      </c>
      <c r="H14" s="14"/>
      <c r="I14" s="14"/>
    </row>
    <row r="15" spans="1:8" s="256" customFormat="1" ht="24.75" customHeight="1">
      <c r="A15" s="255">
        <v>9</v>
      </c>
      <c r="B15" s="449" t="s">
        <v>143</v>
      </c>
      <c r="C15" s="452">
        <v>448697.57</v>
      </c>
      <c r="D15" s="452" t="s">
        <v>182</v>
      </c>
      <c r="E15" s="201"/>
      <c r="F15" s="238"/>
      <c r="G15" s="257"/>
      <c r="H15" s="257"/>
    </row>
    <row r="16" spans="1:8" s="13" customFormat="1" ht="21.75" customHeight="1">
      <c r="A16" s="236">
        <v>10</v>
      </c>
      <c r="B16" s="449" t="s">
        <v>602</v>
      </c>
      <c r="C16" s="451">
        <v>37398.1</v>
      </c>
      <c r="D16" s="452" t="s">
        <v>182</v>
      </c>
      <c r="E16" s="201"/>
      <c r="F16" s="238"/>
      <c r="G16" s="14"/>
      <c r="H16" s="14"/>
    </row>
    <row r="17" spans="1:6" s="13" customFormat="1" ht="33.75" customHeight="1">
      <c r="A17" s="66"/>
      <c r="B17" s="67" t="s">
        <v>108</v>
      </c>
      <c r="C17" s="68">
        <f>SUM(C6:C16)</f>
        <v>14886797.740000002</v>
      </c>
      <c r="D17" s="68">
        <f>SUM(D8:D16)</f>
        <v>775460.23</v>
      </c>
      <c r="E17" s="201"/>
      <c r="F17" s="68">
        <f>SUM(F13:F16)</f>
        <v>84297.23999999999</v>
      </c>
    </row>
    <row r="18" spans="1:4" s="13" customFormat="1" ht="12.75">
      <c r="A18" s="69"/>
      <c r="C18" s="14"/>
      <c r="D18" s="14"/>
    </row>
    <row r="19" spans="1:4" s="13" customFormat="1" ht="12.75">
      <c r="A19" s="69"/>
      <c r="C19" s="14"/>
      <c r="D19" s="14"/>
    </row>
    <row r="20" spans="3:7" s="13" customFormat="1" ht="12.75">
      <c r="C20" s="14"/>
      <c r="G20" s="14"/>
    </row>
    <row r="21" ht="12.75">
      <c r="F21" s="28"/>
    </row>
    <row r="23" spans="3:6" ht="12.75">
      <c r="C23" s="28"/>
      <c r="F23" s="28"/>
    </row>
    <row r="24" ht="12.75">
      <c r="F24" s="28"/>
    </row>
  </sheetData>
  <sheetProtection/>
  <mergeCells count="1">
    <mergeCell ref="B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="65" zoomScaleNormal="65" zoomScalePageLayoutView="0" workbookViewId="0" topLeftCell="A16">
      <selection activeCell="N42" sqref="N42"/>
    </sheetView>
  </sheetViews>
  <sheetFormatPr defaultColWidth="9.140625" defaultRowHeight="12.75"/>
  <cols>
    <col min="1" max="1" width="5.28125" style="0" customWidth="1"/>
    <col min="2" max="2" width="15.140625" style="0" customWidth="1"/>
    <col min="3" max="3" width="14.7109375" style="0" customWidth="1"/>
    <col min="4" max="4" width="23.57421875" style="0" customWidth="1"/>
    <col min="5" max="5" width="15.140625" style="0" customWidth="1"/>
    <col min="6" max="6" width="14.421875" style="0" customWidth="1"/>
    <col min="9" max="9" width="14.140625" style="0" customWidth="1"/>
    <col min="11" max="11" width="12.57421875" style="0" customWidth="1"/>
    <col min="12" max="12" width="14.421875" style="0" customWidth="1"/>
    <col min="13" max="13" width="11.00390625" style="0" customWidth="1"/>
    <col min="14" max="14" width="20.421875" style="0" customWidth="1"/>
    <col min="15" max="15" width="14.421875" style="0" customWidth="1"/>
    <col min="16" max="21" width="15.7109375" style="0" customWidth="1"/>
    <col min="22" max="22" width="21.00390625" style="0" customWidth="1"/>
  </cols>
  <sheetData>
    <row r="1" spans="1:23" s="284" customFormat="1" ht="15">
      <c r="A1" s="280" t="s">
        <v>969</v>
      </c>
      <c r="B1" s="281"/>
      <c r="C1" s="281"/>
      <c r="D1" s="282"/>
      <c r="E1" s="283"/>
      <c r="G1" s="285"/>
      <c r="H1" s="286"/>
      <c r="K1" s="652"/>
      <c r="L1" s="652"/>
      <c r="M1" s="285"/>
      <c r="O1" s="288"/>
      <c r="P1" s="283"/>
      <c r="Q1" s="283"/>
      <c r="R1" s="283"/>
      <c r="S1" s="283"/>
      <c r="T1" s="283"/>
      <c r="U1" s="283"/>
      <c r="W1" s="285"/>
    </row>
    <row r="2" spans="1:23" s="284" customFormat="1" ht="18.75" thickBot="1">
      <c r="A2" s="289"/>
      <c r="B2" s="281"/>
      <c r="C2" s="281"/>
      <c r="D2" s="282"/>
      <c r="E2" s="283"/>
      <c r="G2" s="285"/>
      <c r="H2" s="286"/>
      <c r="K2" s="287"/>
      <c r="L2" s="287"/>
      <c r="M2" s="285"/>
      <c r="O2" s="288"/>
      <c r="P2" s="283"/>
      <c r="Q2" s="283"/>
      <c r="R2" s="283"/>
      <c r="S2" s="283"/>
      <c r="T2" s="283"/>
      <c r="U2" s="283"/>
      <c r="W2" s="285"/>
    </row>
    <row r="3" spans="1:23" s="284" customFormat="1" ht="21" customHeight="1" thickBot="1">
      <c r="A3" s="653" t="s">
        <v>970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5"/>
      <c r="W3" s="285"/>
    </row>
    <row r="4" spans="1:23" s="284" customFormat="1" ht="12.75" customHeight="1">
      <c r="A4" s="656" t="s">
        <v>115</v>
      </c>
      <c r="B4" s="657" t="s">
        <v>971</v>
      </c>
      <c r="C4" s="657" t="s">
        <v>972</v>
      </c>
      <c r="D4" s="651" t="s">
        <v>973</v>
      </c>
      <c r="E4" s="651" t="s">
        <v>974</v>
      </c>
      <c r="F4" s="651" t="s">
        <v>975</v>
      </c>
      <c r="G4" s="651" t="s">
        <v>976</v>
      </c>
      <c r="H4" s="651" t="s">
        <v>977</v>
      </c>
      <c r="I4" s="651" t="s">
        <v>978</v>
      </c>
      <c r="J4" s="651" t="s">
        <v>979</v>
      </c>
      <c r="K4" s="651" t="s">
        <v>980</v>
      </c>
      <c r="L4" s="651" t="s">
        <v>981</v>
      </c>
      <c r="M4" s="651" t="s">
        <v>982</v>
      </c>
      <c r="N4" s="651" t="s">
        <v>983</v>
      </c>
      <c r="O4" s="661" t="s">
        <v>984</v>
      </c>
      <c r="P4" s="662" t="s">
        <v>985</v>
      </c>
      <c r="Q4" s="663"/>
      <c r="R4" s="666" t="s">
        <v>986</v>
      </c>
      <c r="S4" s="667"/>
      <c r="T4" s="662" t="s">
        <v>987</v>
      </c>
      <c r="U4" s="668"/>
      <c r="V4" s="670" t="s">
        <v>988</v>
      </c>
      <c r="W4" s="285"/>
    </row>
    <row r="5" spans="1:23" s="284" customFormat="1" ht="12.75">
      <c r="A5" s="656"/>
      <c r="B5" s="657"/>
      <c r="C5" s="657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61"/>
      <c r="P5" s="664"/>
      <c r="Q5" s="665"/>
      <c r="R5" s="664"/>
      <c r="S5" s="665"/>
      <c r="T5" s="664"/>
      <c r="U5" s="669"/>
      <c r="V5" s="671"/>
      <c r="W5" s="285"/>
    </row>
    <row r="6" spans="1:23" s="284" customFormat="1" ht="42" customHeight="1" thickBot="1">
      <c r="A6" s="656"/>
      <c r="B6" s="657"/>
      <c r="C6" s="657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61"/>
      <c r="P6" s="290" t="s">
        <v>989</v>
      </c>
      <c r="Q6" s="290" t="s">
        <v>990</v>
      </c>
      <c r="R6" s="290" t="s">
        <v>989</v>
      </c>
      <c r="S6" s="290" t="s">
        <v>990</v>
      </c>
      <c r="T6" s="290" t="s">
        <v>989</v>
      </c>
      <c r="U6" s="291" t="s">
        <v>990</v>
      </c>
      <c r="V6" s="672"/>
      <c r="W6" s="292"/>
    </row>
    <row r="7" spans="1:23" s="284" customFormat="1" ht="24.75" customHeight="1" thickBot="1">
      <c r="A7" s="673" t="s">
        <v>991</v>
      </c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5"/>
      <c r="W7" s="285"/>
    </row>
    <row r="8" spans="1:23" s="284" customFormat="1" ht="24.75" customHeight="1">
      <c r="A8" s="293">
        <v>1</v>
      </c>
      <c r="B8" s="294" t="s">
        <v>992</v>
      </c>
      <c r="C8" s="294" t="s">
        <v>993</v>
      </c>
      <c r="D8" s="294" t="s">
        <v>994</v>
      </c>
      <c r="E8" s="295" t="s">
        <v>995</v>
      </c>
      <c r="F8" s="294" t="s">
        <v>996</v>
      </c>
      <c r="G8" s="294">
        <v>6245</v>
      </c>
      <c r="H8" s="294">
        <v>1983</v>
      </c>
      <c r="I8" s="294" t="s">
        <v>997</v>
      </c>
      <c r="J8" s="294">
        <v>6</v>
      </c>
      <c r="K8" s="294" t="s">
        <v>182</v>
      </c>
      <c r="L8" s="294" t="s">
        <v>182</v>
      </c>
      <c r="M8" s="294" t="s">
        <v>182</v>
      </c>
      <c r="N8" s="294" t="s">
        <v>182</v>
      </c>
      <c r="O8" s="296" t="s">
        <v>182</v>
      </c>
      <c r="P8" s="297" t="s">
        <v>1249</v>
      </c>
      <c r="Q8" s="297" t="s">
        <v>1232</v>
      </c>
      <c r="R8" s="297" t="s">
        <v>1249</v>
      </c>
      <c r="S8" s="297" t="s">
        <v>1232</v>
      </c>
      <c r="T8" s="297" t="s">
        <v>182</v>
      </c>
      <c r="U8" s="297" t="s">
        <v>182</v>
      </c>
      <c r="V8" s="298" t="s">
        <v>172</v>
      </c>
      <c r="W8" s="285"/>
    </row>
    <row r="9" spans="1:23" s="284" customFormat="1" ht="24.75" customHeight="1">
      <c r="A9" s="299">
        <v>2</v>
      </c>
      <c r="B9" s="300" t="s">
        <v>998</v>
      </c>
      <c r="C9" s="300" t="s">
        <v>999</v>
      </c>
      <c r="D9" s="300">
        <v>8018901</v>
      </c>
      <c r="E9" s="301" t="s">
        <v>1000</v>
      </c>
      <c r="F9" s="300" t="s">
        <v>996</v>
      </c>
      <c r="G9" s="300">
        <v>6560</v>
      </c>
      <c r="H9" s="300">
        <v>1989</v>
      </c>
      <c r="I9" s="300" t="s">
        <v>1001</v>
      </c>
      <c r="J9" s="300">
        <v>6</v>
      </c>
      <c r="K9" s="300" t="s">
        <v>182</v>
      </c>
      <c r="L9" s="300" t="s">
        <v>182</v>
      </c>
      <c r="M9" s="300" t="s">
        <v>182</v>
      </c>
      <c r="N9" s="300" t="s">
        <v>182</v>
      </c>
      <c r="O9" s="302" t="s">
        <v>182</v>
      </c>
      <c r="P9" s="303" t="s">
        <v>1249</v>
      </c>
      <c r="Q9" s="303" t="s">
        <v>1232</v>
      </c>
      <c r="R9" s="303" t="s">
        <v>1249</v>
      </c>
      <c r="S9" s="303" t="s">
        <v>1232</v>
      </c>
      <c r="T9" s="303" t="s">
        <v>182</v>
      </c>
      <c r="U9" s="303" t="s">
        <v>182</v>
      </c>
      <c r="V9" s="304" t="s">
        <v>172</v>
      </c>
      <c r="W9" s="285"/>
    </row>
    <row r="10" spans="1:23" s="284" customFormat="1" ht="24.75" customHeight="1">
      <c r="A10" s="299">
        <v>3</v>
      </c>
      <c r="B10" s="300" t="s">
        <v>1002</v>
      </c>
      <c r="C10" s="300" t="s">
        <v>1003</v>
      </c>
      <c r="D10" s="300" t="s">
        <v>1004</v>
      </c>
      <c r="E10" s="301" t="s">
        <v>1005</v>
      </c>
      <c r="F10" s="300" t="s">
        <v>996</v>
      </c>
      <c r="G10" s="300">
        <v>8475</v>
      </c>
      <c r="H10" s="300">
        <v>1978</v>
      </c>
      <c r="I10" s="300" t="s">
        <v>1006</v>
      </c>
      <c r="J10" s="300">
        <v>6</v>
      </c>
      <c r="K10" s="300" t="s">
        <v>182</v>
      </c>
      <c r="L10" s="300">
        <v>15530</v>
      </c>
      <c r="M10" s="300" t="s">
        <v>182</v>
      </c>
      <c r="N10" s="300" t="s">
        <v>182</v>
      </c>
      <c r="O10" s="302" t="s">
        <v>182</v>
      </c>
      <c r="P10" s="303" t="s">
        <v>1250</v>
      </c>
      <c r="Q10" s="303" t="s">
        <v>1233</v>
      </c>
      <c r="R10" s="303" t="s">
        <v>1250</v>
      </c>
      <c r="S10" s="303" t="s">
        <v>1233</v>
      </c>
      <c r="T10" s="303" t="s">
        <v>182</v>
      </c>
      <c r="U10" s="303" t="s">
        <v>182</v>
      </c>
      <c r="V10" s="304" t="s">
        <v>172</v>
      </c>
      <c r="W10" s="285"/>
    </row>
    <row r="11" spans="1:23" s="284" customFormat="1" ht="24.75" customHeight="1">
      <c r="A11" s="299">
        <v>4</v>
      </c>
      <c r="B11" s="300" t="s">
        <v>1007</v>
      </c>
      <c r="C11" s="300">
        <v>244</v>
      </c>
      <c r="D11" s="300">
        <v>11282</v>
      </c>
      <c r="E11" s="301" t="s">
        <v>1008</v>
      </c>
      <c r="F11" s="300" t="s">
        <v>996</v>
      </c>
      <c r="G11" s="300">
        <v>6842</v>
      </c>
      <c r="H11" s="300">
        <v>1997</v>
      </c>
      <c r="I11" s="300" t="s">
        <v>1009</v>
      </c>
      <c r="J11" s="300">
        <v>6</v>
      </c>
      <c r="K11" s="300" t="s">
        <v>182</v>
      </c>
      <c r="L11" s="300" t="s">
        <v>182</v>
      </c>
      <c r="M11" s="300" t="s">
        <v>182</v>
      </c>
      <c r="N11" s="300" t="s">
        <v>182</v>
      </c>
      <c r="O11" s="302" t="s">
        <v>182</v>
      </c>
      <c r="P11" s="303" t="s">
        <v>1251</v>
      </c>
      <c r="Q11" s="303" t="s">
        <v>1234</v>
      </c>
      <c r="R11" s="303" t="s">
        <v>1251</v>
      </c>
      <c r="S11" s="303" t="s">
        <v>1234</v>
      </c>
      <c r="T11" s="303" t="s">
        <v>182</v>
      </c>
      <c r="U11" s="303" t="s">
        <v>182</v>
      </c>
      <c r="V11" s="304" t="s">
        <v>172</v>
      </c>
      <c r="W11" s="285"/>
    </row>
    <row r="12" spans="1:23" s="284" customFormat="1" ht="24.75" customHeight="1">
      <c r="A12" s="299">
        <v>5</v>
      </c>
      <c r="B12" s="300" t="s">
        <v>1010</v>
      </c>
      <c r="C12" s="300" t="s">
        <v>1011</v>
      </c>
      <c r="D12" s="300" t="s">
        <v>1012</v>
      </c>
      <c r="E12" s="301" t="s">
        <v>1013</v>
      </c>
      <c r="F12" s="300" t="s">
        <v>996</v>
      </c>
      <c r="G12" s="300">
        <v>2120</v>
      </c>
      <c r="H12" s="300">
        <v>1978</v>
      </c>
      <c r="I12" s="300" t="s">
        <v>1014</v>
      </c>
      <c r="J12" s="300">
        <v>5</v>
      </c>
      <c r="K12" s="300" t="s">
        <v>182</v>
      </c>
      <c r="L12" s="300" t="s">
        <v>182</v>
      </c>
      <c r="M12" s="300" t="s">
        <v>182</v>
      </c>
      <c r="N12" s="300" t="s">
        <v>182</v>
      </c>
      <c r="O12" s="302" t="s">
        <v>182</v>
      </c>
      <c r="P12" s="303" t="s">
        <v>1252</v>
      </c>
      <c r="Q12" s="303" t="s">
        <v>1235</v>
      </c>
      <c r="R12" s="303" t="s">
        <v>1252</v>
      </c>
      <c r="S12" s="303" t="s">
        <v>1235</v>
      </c>
      <c r="T12" s="303" t="s">
        <v>182</v>
      </c>
      <c r="U12" s="303" t="s">
        <v>182</v>
      </c>
      <c r="V12" s="304" t="s">
        <v>172</v>
      </c>
      <c r="W12" s="285"/>
    </row>
    <row r="13" spans="1:23" s="284" customFormat="1" ht="24.75" customHeight="1">
      <c r="A13" s="299">
        <v>6</v>
      </c>
      <c r="B13" s="300" t="s">
        <v>1015</v>
      </c>
      <c r="C13" s="300" t="s">
        <v>1016</v>
      </c>
      <c r="D13" s="300" t="s">
        <v>1017</v>
      </c>
      <c r="E13" s="301" t="s">
        <v>1018</v>
      </c>
      <c r="F13" s="300" t="s">
        <v>1019</v>
      </c>
      <c r="G13" s="300">
        <v>1968</v>
      </c>
      <c r="H13" s="300">
        <v>2008</v>
      </c>
      <c r="I13" s="300" t="s">
        <v>1020</v>
      </c>
      <c r="J13" s="300">
        <v>5</v>
      </c>
      <c r="K13" s="300">
        <v>530</v>
      </c>
      <c r="L13" s="300">
        <v>1995</v>
      </c>
      <c r="M13" s="305">
        <v>278770</v>
      </c>
      <c r="N13" s="300" t="s">
        <v>1021</v>
      </c>
      <c r="O13" s="507">
        <v>16000</v>
      </c>
      <c r="P13" s="303" t="s">
        <v>1253</v>
      </c>
      <c r="Q13" s="303" t="s">
        <v>1236</v>
      </c>
      <c r="R13" s="303" t="s">
        <v>1254</v>
      </c>
      <c r="S13" s="303" t="s">
        <v>1237</v>
      </c>
      <c r="T13" s="303" t="s">
        <v>1254</v>
      </c>
      <c r="U13" s="303" t="s">
        <v>1237</v>
      </c>
      <c r="V13" s="306" t="s">
        <v>1022</v>
      </c>
      <c r="W13" s="285"/>
    </row>
    <row r="14" spans="1:23" s="284" customFormat="1" ht="24.75" customHeight="1">
      <c r="A14" s="299">
        <v>7</v>
      </c>
      <c r="B14" s="300" t="s">
        <v>1023</v>
      </c>
      <c r="C14" s="300" t="s">
        <v>1024</v>
      </c>
      <c r="D14" s="300" t="s">
        <v>1025</v>
      </c>
      <c r="E14" s="301" t="s">
        <v>1026</v>
      </c>
      <c r="F14" s="300" t="s">
        <v>1019</v>
      </c>
      <c r="G14" s="300">
        <v>1560</v>
      </c>
      <c r="H14" s="300">
        <v>2008</v>
      </c>
      <c r="I14" s="300" t="s">
        <v>1027</v>
      </c>
      <c r="J14" s="300">
        <v>5</v>
      </c>
      <c r="K14" s="300">
        <v>626</v>
      </c>
      <c r="L14" s="300">
        <v>2040</v>
      </c>
      <c r="M14" s="305">
        <v>194263</v>
      </c>
      <c r="N14" s="300" t="s">
        <v>1028</v>
      </c>
      <c r="O14" s="507">
        <v>21000</v>
      </c>
      <c r="P14" s="303" t="s">
        <v>1255</v>
      </c>
      <c r="Q14" s="303" t="s">
        <v>1238</v>
      </c>
      <c r="R14" s="303" t="s">
        <v>1255</v>
      </c>
      <c r="S14" s="303" t="s">
        <v>1238</v>
      </c>
      <c r="T14" s="303" t="s">
        <v>1255</v>
      </c>
      <c r="U14" s="303" t="s">
        <v>1238</v>
      </c>
      <c r="V14" s="306" t="s">
        <v>1029</v>
      </c>
      <c r="W14" s="285"/>
    </row>
    <row r="15" spans="1:23" s="284" customFormat="1" ht="24.75" customHeight="1">
      <c r="A15" s="299">
        <v>8</v>
      </c>
      <c r="B15" s="300" t="s">
        <v>1023</v>
      </c>
      <c r="C15" s="300" t="s">
        <v>1024</v>
      </c>
      <c r="D15" s="300" t="s">
        <v>1030</v>
      </c>
      <c r="E15" s="301" t="s">
        <v>1031</v>
      </c>
      <c r="F15" s="300" t="s">
        <v>1019</v>
      </c>
      <c r="G15" s="300">
        <v>1560</v>
      </c>
      <c r="H15" s="300">
        <v>2007</v>
      </c>
      <c r="I15" s="300" t="s">
        <v>1032</v>
      </c>
      <c r="J15" s="300">
        <v>5</v>
      </c>
      <c r="K15" s="300">
        <v>626</v>
      </c>
      <c r="L15" s="300">
        <v>1880</v>
      </c>
      <c r="M15" s="305"/>
      <c r="N15" s="300" t="s">
        <v>1028</v>
      </c>
      <c r="O15" s="307" t="s">
        <v>182</v>
      </c>
      <c r="P15" s="303" t="s">
        <v>1256</v>
      </c>
      <c r="Q15" s="303" t="s">
        <v>1239</v>
      </c>
      <c r="R15" s="303" t="s">
        <v>1256</v>
      </c>
      <c r="S15" s="303" t="s">
        <v>1239</v>
      </c>
      <c r="T15" s="303" t="s">
        <v>182</v>
      </c>
      <c r="U15" s="303" t="s">
        <v>182</v>
      </c>
      <c r="V15" s="304" t="s">
        <v>172</v>
      </c>
      <c r="W15" s="285"/>
    </row>
    <row r="16" spans="1:23" s="284" customFormat="1" ht="24.75" customHeight="1">
      <c r="A16" s="299">
        <v>9</v>
      </c>
      <c r="B16" s="300" t="s">
        <v>1033</v>
      </c>
      <c r="C16" s="300" t="s">
        <v>1034</v>
      </c>
      <c r="D16" s="300" t="s">
        <v>1035</v>
      </c>
      <c r="E16" s="301" t="s">
        <v>1036</v>
      </c>
      <c r="F16" s="300" t="s">
        <v>1019</v>
      </c>
      <c r="G16" s="300">
        <v>1995</v>
      </c>
      <c r="H16" s="300">
        <v>2011</v>
      </c>
      <c r="I16" s="300" t="s">
        <v>1037</v>
      </c>
      <c r="J16" s="300">
        <v>9</v>
      </c>
      <c r="K16" s="300">
        <v>1160</v>
      </c>
      <c r="L16" s="300">
        <v>3055</v>
      </c>
      <c r="M16" s="305">
        <v>158003</v>
      </c>
      <c r="N16" s="300" t="s">
        <v>1038</v>
      </c>
      <c r="O16" s="507">
        <v>43000</v>
      </c>
      <c r="P16" s="303" t="s">
        <v>1257</v>
      </c>
      <c r="Q16" s="303" t="s">
        <v>1240</v>
      </c>
      <c r="R16" s="303" t="s">
        <v>1257</v>
      </c>
      <c r="S16" s="303" t="s">
        <v>1240</v>
      </c>
      <c r="T16" s="303" t="s">
        <v>1257</v>
      </c>
      <c r="U16" s="303" t="s">
        <v>1240</v>
      </c>
      <c r="V16" s="306" t="s">
        <v>1022</v>
      </c>
      <c r="W16" s="285"/>
    </row>
    <row r="17" spans="1:23" s="284" customFormat="1" ht="24.75" customHeight="1" thickBot="1">
      <c r="A17" s="308">
        <v>10</v>
      </c>
      <c r="B17" s="309" t="s">
        <v>1039</v>
      </c>
      <c r="C17" s="309" t="s">
        <v>1040</v>
      </c>
      <c r="D17" s="309">
        <v>32678</v>
      </c>
      <c r="E17" s="310" t="s">
        <v>1041</v>
      </c>
      <c r="F17" s="309" t="s">
        <v>1042</v>
      </c>
      <c r="G17" s="309" t="s">
        <v>182</v>
      </c>
      <c r="H17" s="309">
        <v>1986</v>
      </c>
      <c r="I17" s="311">
        <v>31729</v>
      </c>
      <c r="J17" s="309" t="s">
        <v>182</v>
      </c>
      <c r="K17" s="309">
        <v>4000</v>
      </c>
      <c r="L17" s="309" t="s">
        <v>1043</v>
      </c>
      <c r="M17" s="309" t="s">
        <v>182</v>
      </c>
      <c r="N17" s="309" t="s">
        <v>182</v>
      </c>
      <c r="O17" s="312" t="s">
        <v>182</v>
      </c>
      <c r="P17" s="313" t="s">
        <v>1258</v>
      </c>
      <c r="Q17" s="313" t="s">
        <v>1267</v>
      </c>
      <c r="R17" s="313" t="s">
        <v>182</v>
      </c>
      <c r="S17" s="313" t="s">
        <v>182</v>
      </c>
      <c r="T17" s="313" t="s">
        <v>182</v>
      </c>
      <c r="U17" s="313" t="s">
        <v>182</v>
      </c>
      <c r="V17" s="314" t="s">
        <v>172</v>
      </c>
      <c r="W17" s="285"/>
    </row>
    <row r="18" spans="1:23" s="284" customFormat="1" ht="24.75" customHeight="1" thickBot="1">
      <c r="A18" s="315" t="s">
        <v>1044</v>
      </c>
      <c r="B18" s="316"/>
      <c r="C18" s="316"/>
      <c r="D18" s="317"/>
      <c r="E18" s="318"/>
      <c r="F18" s="319"/>
      <c r="G18" s="320"/>
      <c r="H18" s="321"/>
      <c r="I18" s="319"/>
      <c r="J18" s="319"/>
      <c r="K18" s="320"/>
      <c r="L18" s="319"/>
      <c r="M18" s="320"/>
      <c r="N18" s="319"/>
      <c r="O18" s="322"/>
      <c r="P18" s="318"/>
      <c r="Q18" s="318"/>
      <c r="R18" s="318"/>
      <c r="S18" s="318"/>
      <c r="T18" s="318"/>
      <c r="U18" s="318"/>
      <c r="V18" s="323"/>
      <c r="W18" s="285"/>
    </row>
    <row r="19" spans="1:22" s="284" customFormat="1" ht="24.75" customHeight="1">
      <c r="A19" s="293">
        <v>1</v>
      </c>
      <c r="B19" s="294" t="s">
        <v>1045</v>
      </c>
      <c r="C19" s="294"/>
      <c r="D19" s="294" t="s">
        <v>1046</v>
      </c>
      <c r="E19" s="295" t="s">
        <v>1047</v>
      </c>
      <c r="F19" s="294" t="s">
        <v>996</v>
      </c>
      <c r="G19" s="294">
        <v>1950</v>
      </c>
      <c r="H19" s="294">
        <v>1989</v>
      </c>
      <c r="I19" s="324" t="s">
        <v>1048</v>
      </c>
      <c r="J19" s="294">
        <v>7</v>
      </c>
      <c r="K19" s="294" t="s">
        <v>182</v>
      </c>
      <c r="L19" s="294" t="s">
        <v>182</v>
      </c>
      <c r="M19" s="294" t="s">
        <v>182</v>
      </c>
      <c r="N19" s="294" t="s">
        <v>182</v>
      </c>
      <c r="O19" s="296" t="s">
        <v>182</v>
      </c>
      <c r="P19" s="325" t="s">
        <v>1259</v>
      </c>
      <c r="Q19" s="325" t="s">
        <v>1241</v>
      </c>
      <c r="R19" s="325" t="s">
        <v>1259</v>
      </c>
      <c r="S19" s="325" t="s">
        <v>1241</v>
      </c>
      <c r="T19" s="297" t="s">
        <v>182</v>
      </c>
      <c r="U19" s="297" t="s">
        <v>182</v>
      </c>
      <c r="V19" s="298" t="s">
        <v>172</v>
      </c>
    </row>
    <row r="20" spans="1:29" s="61" customFormat="1" ht="24.75" customHeight="1">
      <c r="A20" s="299">
        <v>2</v>
      </c>
      <c r="B20" s="326" t="s">
        <v>1049</v>
      </c>
      <c r="C20" s="326" t="s">
        <v>1050</v>
      </c>
      <c r="D20" s="326" t="s">
        <v>1051</v>
      </c>
      <c r="E20" s="301" t="s">
        <v>1052</v>
      </c>
      <c r="F20" s="300" t="s">
        <v>1019</v>
      </c>
      <c r="G20" s="326">
        <v>1598</v>
      </c>
      <c r="H20" s="326">
        <v>2019</v>
      </c>
      <c r="I20" s="327" t="s">
        <v>1053</v>
      </c>
      <c r="J20" s="326">
        <v>5</v>
      </c>
      <c r="K20" s="326">
        <v>464</v>
      </c>
      <c r="L20" s="326">
        <v>1712</v>
      </c>
      <c r="M20" s="326">
        <v>67598</v>
      </c>
      <c r="N20" s="326" t="s">
        <v>1038</v>
      </c>
      <c r="O20" s="506">
        <v>53500</v>
      </c>
      <c r="P20" s="328" t="s">
        <v>1260</v>
      </c>
      <c r="Q20" s="328" t="s">
        <v>1242</v>
      </c>
      <c r="R20" s="328" t="s">
        <v>1260</v>
      </c>
      <c r="S20" s="328" t="s">
        <v>1242</v>
      </c>
      <c r="T20" s="303" t="s">
        <v>1260</v>
      </c>
      <c r="U20" s="303" t="s">
        <v>1242</v>
      </c>
      <c r="V20" s="306" t="s">
        <v>1029</v>
      </c>
      <c r="W20" s="329"/>
      <c r="X20" s="329"/>
      <c r="Y20" s="329"/>
      <c r="Z20" s="278"/>
      <c r="AA20" s="278"/>
      <c r="AB20" s="278"/>
      <c r="AC20" s="278"/>
    </row>
    <row r="21" spans="1:29" s="61" customFormat="1" ht="24.75" customHeight="1">
      <c r="A21" s="299">
        <v>3</v>
      </c>
      <c r="B21" s="326" t="s">
        <v>1033</v>
      </c>
      <c r="C21" s="326" t="s">
        <v>1054</v>
      </c>
      <c r="D21" s="326" t="s">
        <v>1055</v>
      </c>
      <c r="E21" s="301" t="s">
        <v>1056</v>
      </c>
      <c r="F21" s="300" t="s">
        <v>1057</v>
      </c>
      <c r="G21" s="326">
        <v>1995</v>
      </c>
      <c r="H21" s="326">
        <v>2013</v>
      </c>
      <c r="I21" s="327" t="s">
        <v>1058</v>
      </c>
      <c r="J21" s="326">
        <v>3</v>
      </c>
      <c r="K21" s="326">
        <v>1122</v>
      </c>
      <c r="L21" s="326">
        <v>3030</v>
      </c>
      <c r="M21" s="326">
        <v>220949</v>
      </c>
      <c r="N21" s="326"/>
      <c r="O21" s="506">
        <v>32000</v>
      </c>
      <c r="P21" s="328" t="s">
        <v>1261</v>
      </c>
      <c r="Q21" s="328" t="s">
        <v>1243</v>
      </c>
      <c r="R21" s="328" t="s">
        <v>1261</v>
      </c>
      <c r="S21" s="328" t="s">
        <v>1243</v>
      </c>
      <c r="T21" s="328" t="s">
        <v>1261</v>
      </c>
      <c r="U21" s="328" t="s">
        <v>1243</v>
      </c>
      <c r="V21" s="306" t="s">
        <v>1029</v>
      </c>
      <c r="W21" s="329"/>
      <c r="X21" s="329"/>
      <c r="Y21" s="329"/>
      <c r="Z21" s="278"/>
      <c r="AA21" s="278"/>
      <c r="AB21" s="278"/>
      <c r="AC21" s="278"/>
    </row>
    <row r="22" spans="1:29" s="61" customFormat="1" ht="24.75" customHeight="1" thickBot="1">
      <c r="A22" s="308">
        <v>4</v>
      </c>
      <c r="B22" s="330" t="s">
        <v>1059</v>
      </c>
      <c r="C22" s="330" t="s">
        <v>1060</v>
      </c>
      <c r="D22" s="330" t="s">
        <v>1061</v>
      </c>
      <c r="E22" s="331" t="s">
        <v>1062</v>
      </c>
      <c r="F22" s="309" t="s">
        <v>1063</v>
      </c>
      <c r="G22" s="330">
        <v>4525</v>
      </c>
      <c r="H22" s="330">
        <v>2005</v>
      </c>
      <c r="I22" s="332" t="s">
        <v>1064</v>
      </c>
      <c r="J22" s="330">
        <v>2</v>
      </c>
      <c r="K22" s="330"/>
      <c r="L22" s="330"/>
      <c r="M22" s="330"/>
      <c r="N22" s="330"/>
      <c r="O22" s="312" t="s">
        <v>182</v>
      </c>
      <c r="P22" s="333" t="s">
        <v>1262</v>
      </c>
      <c r="Q22" s="333" t="s">
        <v>1244</v>
      </c>
      <c r="R22" s="333" t="s">
        <v>1262</v>
      </c>
      <c r="S22" s="333" t="s">
        <v>1244</v>
      </c>
      <c r="T22" s="333" t="s">
        <v>182</v>
      </c>
      <c r="U22" s="333" t="s">
        <v>182</v>
      </c>
      <c r="V22" s="334" t="s">
        <v>172</v>
      </c>
      <c r="W22" s="335"/>
      <c r="X22" s="329"/>
      <c r="Y22" s="329"/>
      <c r="Z22" s="278"/>
      <c r="AA22" s="278"/>
      <c r="AB22" s="278"/>
      <c r="AC22" s="278"/>
    </row>
    <row r="23" spans="1:23" s="284" customFormat="1" ht="24.75" customHeight="1" thickBot="1">
      <c r="A23" s="336" t="s">
        <v>1065</v>
      </c>
      <c r="B23" s="337"/>
      <c r="C23" s="337"/>
      <c r="D23" s="338"/>
      <c r="E23" s="339"/>
      <c r="F23" s="340"/>
      <c r="G23" s="341"/>
      <c r="H23" s="342"/>
      <c r="I23" s="340"/>
      <c r="J23" s="340"/>
      <c r="K23" s="341"/>
      <c r="L23" s="340"/>
      <c r="M23" s="341"/>
      <c r="N23" s="340"/>
      <c r="O23" s="343"/>
      <c r="P23" s="339"/>
      <c r="Q23" s="339"/>
      <c r="R23" s="339"/>
      <c r="S23" s="339"/>
      <c r="T23" s="339"/>
      <c r="U23" s="339"/>
      <c r="V23" s="344"/>
      <c r="W23" s="285"/>
    </row>
    <row r="24" spans="1:29" s="284" customFormat="1" ht="24.75" customHeight="1" thickBot="1">
      <c r="A24" s="345">
        <v>1</v>
      </c>
      <c r="B24" s="346" t="s">
        <v>1007</v>
      </c>
      <c r="C24" s="346">
        <v>244</v>
      </c>
      <c r="D24" s="346">
        <v>12448</v>
      </c>
      <c r="E24" s="347" t="s">
        <v>1066</v>
      </c>
      <c r="F24" s="346" t="s">
        <v>996</v>
      </c>
      <c r="G24" s="346">
        <v>6842</v>
      </c>
      <c r="H24" s="346">
        <v>1994</v>
      </c>
      <c r="I24" s="348" t="s">
        <v>1067</v>
      </c>
      <c r="J24" s="346">
        <v>6</v>
      </c>
      <c r="K24" s="346"/>
      <c r="L24" s="346"/>
      <c r="M24" s="346"/>
      <c r="N24" s="346"/>
      <c r="O24" s="349" t="s">
        <v>182</v>
      </c>
      <c r="P24" s="350" t="s">
        <v>1263</v>
      </c>
      <c r="Q24" s="350" t="s">
        <v>1245</v>
      </c>
      <c r="R24" s="350" t="s">
        <v>1263</v>
      </c>
      <c r="S24" s="350" t="s">
        <v>1245</v>
      </c>
      <c r="T24" s="351" t="s">
        <v>182</v>
      </c>
      <c r="U24" s="351" t="s">
        <v>182</v>
      </c>
      <c r="V24" s="352" t="s">
        <v>172</v>
      </c>
      <c r="W24" s="280"/>
      <c r="X24" s="281"/>
      <c r="Y24" s="281"/>
      <c r="Z24" s="281"/>
      <c r="AA24" s="281"/>
      <c r="AB24" s="281"/>
      <c r="AC24" s="281"/>
    </row>
    <row r="25" spans="1:23" s="284" customFormat="1" ht="24.75" customHeight="1" thickBot="1">
      <c r="A25" s="315" t="s">
        <v>1068</v>
      </c>
      <c r="B25" s="316"/>
      <c r="C25" s="316"/>
      <c r="D25" s="317"/>
      <c r="E25" s="318"/>
      <c r="F25" s="319"/>
      <c r="G25" s="320"/>
      <c r="H25" s="321"/>
      <c r="I25" s="319"/>
      <c r="J25" s="319"/>
      <c r="K25" s="320"/>
      <c r="L25" s="319"/>
      <c r="M25" s="320"/>
      <c r="N25" s="319"/>
      <c r="O25" s="322"/>
      <c r="P25" s="318"/>
      <c r="Q25" s="318"/>
      <c r="R25" s="318"/>
      <c r="S25" s="318"/>
      <c r="T25" s="318"/>
      <c r="U25" s="318"/>
      <c r="V25" s="323"/>
      <c r="W25" s="285"/>
    </row>
    <row r="26" spans="1:29" s="284" customFormat="1" ht="24.75" customHeight="1" thickBot="1">
      <c r="A26" s="353">
        <v>1</v>
      </c>
      <c r="B26" s="354" t="s">
        <v>1069</v>
      </c>
      <c r="C26" s="354" t="s">
        <v>1070</v>
      </c>
      <c r="D26" s="354" t="s">
        <v>1071</v>
      </c>
      <c r="E26" s="355" t="s">
        <v>1072</v>
      </c>
      <c r="F26" s="354" t="s">
        <v>996</v>
      </c>
      <c r="G26" s="354">
        <v>2998</v>
      </c>
      <c r="H26" s="354">
        <v>2020</v>
      </c>
      <c r="I26" s="356" t="s">
        <v>1073</v>
      </c>
      <c r="J26" s="354">
        <v>6</v>
      </c>
      <c r="K26" s="354">
        <v>3100</v>
      </c>
      <c r="L26" s="354">
        <v>7000</v>
      </c>
      <c r="M26" s="354"/>
      <c r="N26" s="354"/>
      <c r="O26" s="357" t="s">
        <v>182</v>
      </c>
      <c r="P26" s="358" t="s">
        <v>1264</v>
      </c>
      <c r="Q26" s="358" t="s">
        <v>1246</v>
      </c>
      <c r="R26" s="358" t="s">
        <v>1264</v>
      </c>
      <c r="S26" s="358" t="s">
        <v>1246</v>
      </c>
      <c r="T26" s="359" t="s">
        <v>182</v>
      </c>
      <c r="U26" s="359" t="s">
        <v>182</v>
      </c>
      <c r="V26" s="360" t="s">
        <v>172</v>
      </c>
      <c r="W26" s="280"/>
      <c r="X26" s="281"/>
      <c r="Y26" s="281"/>
      <c r="Z26" s="281"/>
      <c r="AA26" s="281"/>
      <c r="AB26" s="281"/>
      <c r="AC26" s="281"/>
    </row>
    <row r="27" spans="1:23" s="284" customFormat="1" ht="24.75" customHeight="1" thickBot="1">
      <c r="A27" s="361" t="s">
        <v>1074</v>
      </c>
      <c r="B27" s="362"/>
      <c r="C27" s="362"/>
      <c r="D27" s="363"/>
      <c r="E27" s="364"/>
      <c r="F27" s="365"/>
      <c r="G27" s="366"/>
      <c r="H27" s="367"/>
      <c r="I27" s="365"/>
      <c r="J27" s="365"/>
      <c r="K27" s="366"/>
      <c r="L27" s="365"/>
      <c r="M27" s="366"/>
      <c r="N27" s="365"/>
      <c r="O27" s="368"/>
      <c r="P27" s="364"/>
      <c r="Q27" s="364"/>
      <c r="R27" s="364"/>
      <c r="S27" s="364"/>
      <c r="T27" s="364"/>
      <c r="U27" s="364"/>
      <c r="V27" s="369"/>
      <c r="W27" s="285"/>
    </row>
    <row r="28" spans="1:29" s="284" customFormat="1" ht="24.75" customHeight="1" thickBot="1">
      <c r="A28" s="370">
        <v>1</v>
      </c>
      <c r="B28" s="371" t="s">
        <v>1007</v>
      </c>
      <c r="C28" s="371" t="s">
        <v>1075</v>
      </c>
      <c r="D28" s="371" t="s">
        <v>1076</v>
      </c>
      <c r="E28" s="372" t="s">
        <v>1077</v>
      </c>
      <c r="F28" s="371" t="s">
        <v>996</v>
      </c>
      <c r="G28" s="371">
        <v>6871</v>
      </c>
      <c r="H28" s="371">
        <v>2004</v>
      </c>
      <c r="I28" s="373" t="s">
        <v>1078</v>
      </c>
      <c r="J28" s="371">
        <v>6</v>
      </c>
      <c r="K28" s="371"/>
      <c r="L28" s="371"/>
      <c r="M28" s="371"/>
      <c r="N28" s="371"/>
      <c r="O28" s="374"/>
      <c r="P28" s="375" t="s">
        <v>1259</v>
      </c>
      <c r="Q28" s="375" t="s">
        <v>1241</v>
      </c>
      <c r="R28" s="375" t="s">
        <v>1259</v>
      </c>
      <c r="S28" s="375" t="s">
        <v>1241</v>
      </c>
      <c r="T28" s="376" t="s">
        <v>182</v>
      </c>
      <c r="U28" s="376" t="s">
        <v>182</v>
      </c>
      <c r="V28" s="360" t="s">
        <v>172</v>
      </c>
      <c r="W28" s="377"/>
      <c r="X28" s="281"/>
      <c r="Y28" s="281"/>
      <c r="Z28" s="281"/>
      <c r="AA28" s="281"/>
      <c r="AB28" s="281"/>
      <c r="AC28" s="281"/>
    </row>
    <row r="29" spans="1:23" s="284" customFormat="1" ht="24.75" customHeight="1" thickBot="1">
      <c r="A29" s="658" t="s">
        <v>1079</v>
      </c>
      <c r="B29" s="659"/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60"/>
      <c r="W29" s="285"/>
    </row>
    <row r="30" spans="1:23" s="284" customFormat="1" ht="24.75" customHeight="1" thickBot="1">
      <c r="A30" s="370">
        <v>1</v>
      </c>
      <c r="B30" s="378" t="s">
        <v>1080</v>
      </c>
      <c r="C30" s="378" t="s">
        <v>1081</v>
      </c>
      <c r="D30" s="378" t="s">
        <v>1082</v>
      </c>
      <c r="E30" s="510" t="s">
        <v>1083</v>
      </c>
      <c r="F30" s="378" t="s">
        <v>1084</v>
      </c>
      <c r="G30" s="378" t="s">
        <v>1085</v>
      </c>
      <c r="H30" s="378">
        <v>2007</v>
      </c>
      <c r="I30" s="378" t="s">
        <v>1086</v>
      </c>
      <c r="J30" s="378">
        <v>5</v>
      </c>
      <c r="K30" s="371" t="s">
        <v>182</v>
      </c>
      <c r="L30" s="371">
        <v>2105</v>
      </c>
      <c r="M30" s="509">
        <v>112821</v>
      </c>
      <c r="N30" s="378" t="s">
        <v>1038</v>
      </c>
      <c r="O30" s="508">
        <v>13000</v>
      </c>
      <c r="P30" s="379" t="s">
        <v>1265</v>
      </c>
      <c r="Q30" s="380" t="s">
        <v>1247</v>
      </c>
      <c r="R30" s="379" t="s">
        <v>1265</v>
      </c>
      <c r="S30" s="380" t="s">
        <v>1247</v>
      </c>
      <c r="T30" s="379" t="s">
        <v>1265</v>
      </c>
      <c r="U30" s="380" t="s">
        <v>1247</v>
      </c>
      <c r="V30" s="381" t="s">
        <v>1029</v>
      </c>
      <c r="W30" s="285"/>
    </row>
    <row r="31" spans="1:23" s="284" customFormat="1" ht="24.75" customHeight="1" thickBot="1">
      <c r="A31" s="673" t="s">
        <v>1087</v>
      </c>
      <c r="B31" s="674"/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4"/>
      <c r="T31" s="674"/>
      <c r="U31" s="674"/>
      <c r="V31" s="675"/>
      <c r="W31" s="285"/>
    </row>
    <row r="32" spans="1:23" s="61" customFormat="1" ht="24.75" customHeight="1">
      <c r="A32" s="695">
        <v>1</v>
      </c>
      <c r="B32" s="696" t="s">
        <v>1088</v>
      </c>
      <c r="C32" s="696" t="s">
        <v>1089</v>
      </c>
      <c r="D32" s="696" t="s">
        <v>1090</v>
      </c>
      <c r="E32" s="697" t="s">
        <v>1091</v>
      </c>
      <c r="F32" s="696" t="s">
        <v>1057</v>
      </c>
      <c r="G32" s="696">
        <v>2461</v>
      </c>
      <c r="H32" s="696">
        <v>2004</v>
      </c>
      <c r="I32" s="696" t="s">
        <v>1092</v>
      </c>
      <c r="J32" s="696">
        <v>7</v>
      </c>
      <c r="K32" s="696">
        <v>950</v>
      </c>
      <c r="L32" s="696">
        <v>3500</v>
      </c>
      <c r="M32" s="698">
        <v>205000</v>
      </c>
      <c r="N32" s="696" t="s">
        <v>1038</v>
      </c>
      <c r="O32" s="699">
        <v>21500</v>
      </c>
      <c r="P32" s="700" t="s">
        <v>1266</v>
      </c>
      <c r="Q32" s="700" t="s">
        <v>1248</v>
      </c>
      <c r="R32" s="700" t="s">
        <v>1266</v>
      </c>
      <c r="S32" s="700" t="s">
        <v>1248</v>
      </c>
      <c r="T32" s="700" t="s">
        <v>1266</v>
      </c>
      <c r="U32" s="700" t="s">
        <v>1248</v>
      </c>
      <c r="V32" s="701" t="s">
        <v>1029</v>
      </c>
      <c r="W32" s="382"/>
    </row>
    <row r="33" spans="1:24" s="284" customFormat="1" ht="24.75" customHeight="1" thickBot="1">
      <c r="A33" s="702">
        <v>2</v>
      </c>
      <c r="B33" s="703" t="s">
        <v>1305</v>
      </c>
      <c r="C33" s="703" t="s">
        <v>1306</v>
      </c>
      <c r="D33" s="704" t="s">
        <v>1307</v>
      </c>
      <c r="E33" s="705" t="s">
        <v>1308</v>
      </c>
      <c r="F33" s="703" t="s">
        <v>1057</v>
      </c>
      <c r="G33" s="703">
        <v>2287</v>
      </c>
      <c r="H33" s="703">
        <v>2017</v>
      </c>
      <c r="I33" s="703" t="s">
        <v>1309</v>
      </c>
      <c r="J33" s="703">
        <v>3</v>
      </c>
      <c r="K33" s="703">
        <v>1440</v>
      </c>
      <c r="L33" s="703">
        <v>3500</v>
      </c>
      <c r="M33" s="703"/>
      <c r="N33" s="703"/>
      <c r="O33" s="706">
        <v>88548</v>
      </c>
      <c r="P33" s="705" t="s">
        <v>1310</v>
      </c>
      <c r="Q33" s="705" t="s">
        <v>1311</v>
      </c>
      <c r="R33" s="705" t="s">
        <v>1310</v>
      </c>
      <c r="S33" s="705" t="s">
        <v>1311</v>
      </c>
      <c r="T33" s="705" t="s">
        <v>1310</v>
      </c>
      <c r="U33" s="705" t="s">
        <v>1311</v>
      </c>
      <c r="V33" s="334" t="s">
        <v>1022</v>
      </c>
      <c r="W33" s="694"/>
      <c r="X33" s="693"/>
    </row>
    <row r="34" s="198" customFormat="1" ht="12.75"/>
  </sheetData>
  <sheetProtection/>
  <mergeCells count="24">
    <mergeCell ref="A29:V29"/>
    <mergeCell ref="A31:V31"/>
    <mergeCell ref="O4:O6"/>
    <mergeCell ref="P4:Q5"/>
    <mergeCell ref="R4:S5"/>
    <mergeCell ref="T4:U5"/>
    <mergeCell ref="V4:V6"/>
    <mergeCell ref="I4:I6"/>
    <mergeCell ref="D4:D6"/>
    <mergeCell ref="A7:V7"/>
    <mergeCell ref="L4:L6"/>
    <mergeCell ref="M4:M6"/>
    <mergeCell ref="N4:N6"/>
    <mergeCell ref="K1:L1"/>
    <mergeCell ref="A3:V3"/>
    <mergeCell ref="A4:A6"/>
    <mergeCell ref="B4:B6"/>
    <mergeCell ref="C4:C6"/>
    <mergeCell ref="E4:E6"/>
    <mergeCell ref="F4:F6"/>
    <mergeCell ref="G4:G6"/>
    <mergeCell ref="H4:H6"/>
    <mergeCell ref="J4:J6"/>
    <mergeCell ref="K4:K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4" r:id="rId3"/>
  <colBreaks count="1" manualBreakCount="1">
    <brk id="22" max="31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5">
      <selection activeCell="F9" sqref="F9"/>
    </sheetView>
  </sheetViews>
  <sheetFormatPr defaultColWidth="9.140625" defaultRowHeight="12.75"/>
  <cols>
    <col min="1" max="1" width="3.57421875" style="40" bestFit="1" customWidth="1"/>
    <col min="2" max="2" width="35.28125" style="40" customWidth="1"/>
    <col min="3" max="3" width="37.57421875" style="40" customWidth="1"/>
    <col min="4" max="16384" width="9.140625" style="40" customWidth="1"/>
  </cols>
  <sheetData>
    <row r="1" spans="1:2" ht="11.25">
      <c r="A1" s="685" t="s">
        <v>779</v>
      </c>
      <c r="B1" s="685"/>
    </row>
    <row r="3" spans="1:4" ht="68.25" customHeight="1">
      <c r="A3" s="682" t="s">
        <v>119</v>
      </c>
      <c r="B3" s="682"/>
      <c r="C3" s="682"/>
      <c r="D3" s="42"/>
    </row>
    <row r="4" spans="1:4" ht="9" customHeight="1">
      <c r="A4" s="41"/>
      <c r="B4" s="41"/>
      <c r="C4" s="41"/>
      <c r="D4" s="42"/>
    </row>
    <row r="5" spans="1:4" ht="48.75" customHeight="1">
      <c r="A5" s="683" t="s">
        <v>640</v>
      </c>
      <c r="B5" s="684"/>
      <c r="C5" s="684"/>
      <c r="D5" s="43"/>
    </row>
    <row r="6" ht="12" thickBot="1"/>
    <row r="7" spans="1:3" ht="23.25" thickBot="1">
      <c r="A7" s="44" t="s">
        <v>115</v>
      </c>
      <c r="B7" s="45" t="s">
        <v>116</v>
      </c>
      <c r="C7" s="46" t="s">
        <v>117</v>
      </c>
    </row>
    <row r="8" spans="1:3" ht="24.75" customHeight="1" thickBot="1">
      <c r="A8" s="686" t="s">
        <v>148</v>
      </c>
      <c r="B8" s="687"/>
      <c r="C8" s="688"/>
    </row>
    <row r="9" spans="1:3" ht="24.75" customHeight="1">
      <c r="A9" s="213">
        <v>1</v>
      </c>
      <c r="B9" s="214" t="s">
        <v>83</v>
      </c>
      <c r="C9" s="215" t="s">
        <v>84</v>
      </c>
    </row>
    <row r="10" spans="1:3" ht="24.75" customHeight="1" thickBot="1">
      <c r="A10" s="216">
        <v>2</v>
      </c>
      <c r="B10" s="217" t="s">
        <v>901</v>
      </c>
      <c r="C10" s="218" t="s">
        <v>902</v>
      </c>
    </row>
    <row r="11" spans="1:3" ht="24.75" customHeight="1" thickBot="1">
      <c r="A11" s="679" t="s">
        <v>897</v>
      </c>
      <c r="B11" s="680"/>
      <c r="C11" s="681"/>
    </row>
    <row r="12" spans="1:3" ht="24.75" customHeight="1" thickBot="1">
      <c r="A12" s="219">
        <v>1</v>
      </c>
      <c r="B12" s="220" t="s">
        <v>898</v>
      </c>
      <c r="C12" s="221"/>
    </row>
    <row r="13" spans="1:3" s="47" customFormat="1" ht="24.75" customHeight="1" thickBot="1">
      <c r="A13" s="679" t="s">
        <v>261</v>
      </c>
      <c r="B13" s="680"/>
      <c r="C13" s="681"/>
    </row>
    <row r="14" spans="1:3" s="47" customFormat="1" ht="24.75" customHeight="1" thickBot="1">
      <c r="A14" s="223">
        <v>1</v>
      </c>
      <c r="B14" s="224" t="s">
        <v>666</v>
      </c>
      <c r="C14" s="222"/>
    </row>
    <row r="15" spans="1:3" ht="24.75" customHeight="1" thickBot="1">
      <c r="A15" s="676" t="s">
        <v>900</v>
      </c>
      <c r="B15" s="677"/>
      <c r="C15" s="678"/>
    </row>
    <row r="16" spans="1:3" ht="24.75" customHeight="1" thickBot="1">
      <c r="A16" s="162">
        <v>1</v>
      </c>
      <c r="B16" s="163" t="s">
        <v>899</v>
      </c>
      <c r="C16" s="164"/>
    </row>
  </sheetData>
  <sheetProtection/>
  <mergeCells count="7">
    <mergeCell ref="A15:C15"/>
    <mergeCell ref="A13:C13"/>
    <mergeCell ref="A3:C3"/>
    <mergeCell ref="A5:C5"/>
    <mergeCell ref="A1:B1"/>
    <mergeCell ref="A8:C8"/>
    <mergeCell ref="A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H10" sqref="H10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7.8515625" style="0" customWidth="1"/>
    <col min="4" max="4" width="19.57421875" style="0" customWidth="1"/>
    <col min="5" max="5" width="13.7109375" style="0" customWidth="1"/>
  </cols>
  <sheetData>
    <row r="1" spans="1:5" ht="13.5">
      <c r="A1" s="386"/>
      <c r="B1" s="386"/>
      <c r="C1" s="386"/>
      <c r="D1" s="386"/>
      <c r="E1" s="386"/>
    </row>
    <row r="2" spans="1:5" ht="13.5">
      <c r="A2" s="690" t="s">
        <v>1144</v>
      </c>
      <c r="B2" s="690"/>
      <c r="C2" s="386"/>
      <c r="D2" s="386"/>
      <c r="E2" s="386"/>
    </row>
    <row r="4" spans="1:5" ht="13.5">
      <c r="A4" s="689" t="s">
        <v>1145</v>
      </c>
      <c r="B4" s="689"/>
      <c r="C4" s="689"/>
      <c r="D4" s="689"/>
      <c r="E4" s="689"/>
    </row>
    <row r="5" spans="1:5" ht="14.25" thickBot="1">
      <c r="A5" s="386"/>
      <c r="B5" s="386"/>
      <c r="C5" s="386"/>
      <c r="D5" s="386"/>
      <c r="E5" s="386"/>
    </row>
    <row r="6" spans="1:6" ht="42" thickBot="1">
      <c r="A6" s="435" t="s">
        <v>134</v>
      </c>
      <c r="B6" s="436" t="s">
        <v>1146</v>
      </c>
      <c r="C6" s="437" t="s">
        <v>1147</v>
      </c>
      <c r="D6" s="438" t="s">
        <v>1148</v>
      </c>
      <c r="E6" s="439" t="s">
        <v>1149</v>
      </c>
      <c r="F6" s="446" t="s">
        <v>108</v>
      </c>
    </row>
    <row r="7" spans="1:6" ht="13.5">
      <c r="A7" s="431">
        <v>1</v>
      </c>
      <c r="B7" s="431" t="s">
        <v>1150</v>
      </c>
      <c r="C7" s="432">
        <v>19</v>
      </c>
      <c r="D7" s="390">
        <v>6</v>
      </c>
      <c r="E7" s="433">
        <v>64</v>
      </c>
      <c r="F7" s="434">
        <f>SUM(C7:E7)</f>
        <v>89</v>
      </c>
    </row>
    <row r="8" spans="1:6" ht="13.5">
      <c r="A8" s="426">
        <v>2</v>
      </c>
      <c r="B8" s="426" t="s">
        <v>475</v>
      </c>
      <c r="C8" s="423">
        <v>8</v>
      </c>
      <c r="D8" s="388">
        <v>3</v>
      </c>
      <c r="E8" s="419">
        <v>5</v>
      </c>
      <c r="F8" s="422">
        <f aca="true" t="shared" si="0" ref="F8:F13">SUM(C8:E8)</f>
        <v>16</v>
      </c>
    </row>
    <row r="9" spans="1:6" ht="13.5">
      <c r="A9" s="426">
        <v>3</v>
      </c>
      <c r="B9" s="426" t="s">
        <v>631</v>
      </c>
      <c r="C9" s="423">
        <v>11</v>
      </c>
      <c r="D9" s="388">
        <v>1</v>
      </c>
      <c r="E9" s="419">
        <v>10</v>
      </c>
      <c r="F9" s="422">
        <f t="shared" si="0"/>
        <v>22</v>
      </c>
    </row>
    <row r="10" spans="1:6" ht="13.5">
      <c r="A10" s="426">
        <v>4</v>
      </c>
      <c r="B10" s="426" t="s">
        <v>541</v>
      </c>
      <c r="C10" s="423">
        <v>9</v>
      </c>
      <c r="D10" s="388">
        <v>5</v>
      </c>
      <c r="E10" s="419">
        <v>5</v>
      </c>
      <c r="F10" s="422">
        <f t="shared" si="0"/>
        <v>19</v>
      </c>
    </row>
    <row r="11" spans="1:6" ht="13.5">
      <c r="A11" s="426">
        <v>5</v>
      </c>
      <c r="B11" s="426" t="s">
        <v>547</v>
      </c>
      <c r="C11" s="423">
        <v>15</v>
      </c>
      <c r="D11" s="388">
        <v>1</v>
      </c>
      <c r="E11" s="419">
        <v>7</v>
      </c>
      <c r="F11" s="422">
        <f t="shared" si="0"/>
        <v>23</v>
      </c>
    </row>
    <row r="12" spans="1:6" ht="13.5">
      <c r="A12" s="426">
        <v>6</v>
      </c>
      <c r="B12" s="426" t="s">
        <v>546</v>
      </c>
      <c r="C12" s="423">
        <v>14</v>
      </c>
      <c r="D12" s="388">
        <v>1</v>
      </c>
      <c r="E12" s="419">
        <v>7</v>
      </c>
      <c r="F12" s="422">
        <f t="shared" si="0"/>
        <v>22</v>
      </c>
    </row>
    <row r="13" spans="1:6" ht="14.25" thickBot="1">
      <c r="A13" s="427">
        <v>7</v>
      </c>
      <c r="B13" s="427" t="s">
        <v>476</v>
      </c>
      <c r="C13" s="424">
        <v>22</v>
      </c>
      <c r="D13" s="389">
        <v>2</v>
      </c>
      <c r="E13" s="420">
        <v>31</v>
      </c>
      <c r="F13" s="429">
        <f t="shared" si="0"/>
        <v>55</v>
      </c>
    </row>
    <row r="14" spans="1:6" ht="14.25" thickBot="1">
      <c r="A14" s="428"/>
      <c r="B14" s="445" t="s">
        <v>108</v>
      </c>
      <c r="C14" s="425">
        <f>SUM(C7:C13)</f>
        <v>98</v>
      </c>
      <c r="D14" s="418">
        <f>SUM(D7:D13)</f>
        <v>19</v>
      </c>
      <c r="E14" s="421">
        <f>SUM(E7:E13)</f>
        <v>129</v>
      </c>
      <c r="F14" s="430">
        <f>SUM(F7:F13)</f>
        <v>246</v>
      </c>
    </row>
    <row r="15" spans="1:5" ht="14.25" thickBot="1">
      <c r="A15" s="387"/>
      <c r="B15" s="387"/>
      <c r="C15" s="387"/>
      <c r="D15" s="387"/>
      <c r="E15" s="387"/>
    </row>
    <row r="16" spans="1:5" ht="14.25" thickBot="1">
      <c r="A16" s="435" t="s">
        <v>134</v>
      </c>
      <c r="B16" s="442" t="s">
        <v>1151</v>
      </c>
      <c r="C16" s="435" t="s">
        <v>1152</v>
      </c>
      <c r="D16" s="387"/>
      <c r="E16" s="387"/>
    </row>
    <row r="17" spans="1:5" ht="13.5">
      <c r="A17" s="440">
        <v>1</v>
      </c>
      <c r="B17" s="443" t="s">
        <v>1150</v>
      </c>
      <c r="C17" s="440">
        <v>8</v>
      </c>
      <c r="D17" s="387"/>
      <c r="E17" s="387"/>
    </row>
    <row r="18" spans="1:5" ht="14.25" thickBot="1">
      <c r="A18" s="441">
        <v>2</v>
      </c>
      <c r="B18" s="444" t="s">
        <v>476</v>
      </c>
      <c r="C18" s="441">
        <v>10</v>
      </c>
      <c r="D18" s="387"/>
      <c r="E18" s="387"/>
    </row>
    <row r="19" spans="1:5" ht="14.25" thickBot="1">
      <c r="A19" s="435"/>
      <c r="B19" s="442" t="s">
        <v>108</v>
      </c>
      <c r="C19" s="436">
        <f>SUM(C17:C18)</f>
        <v>18</v>
      </c>
      <c r="D19" s="387"/>
      <c r="E19" s="387"/>
    </row>
    <row r="20" spans="1:5" ht="14.25" thickBot="1">
      <c r="A20" s="387"/>
      <c r="B20" s="387"/>
      <c r="C20" s="387"/>
      <c r="D20" s="387"/>
      <c r="E20" s="387"/>
    </row>
    <row r="21" spans="1:5" ht="14.25" thickBot="1">
      <c r="A21" s="435" t="s">
        <v>134</v>
      </c>
      <c r="B21" s="442" t="s">
        <v>1153</v>
      </c>
      <c r="C21" s="435" t="s">
        <v>1152</v>
      </c>
      <c r="D21" s="387"/>
      <c r="E21" s="387"/>
    </row>
    <row r="22" spans="1:5" ht="13.5">
      <c r="A22" s="440">
        <v>1</v>
      </c>
      <c r="B22" s="443" t="s">
        <v>1150</v>
      </c>
      <c r="C22" s="440">
        <v>9</v>
      </c>
      <c r="D22" s="387"/>
      <c r="E22" s="387"/>
    </row>
    <row r="23" spans="1:5" ht="14.25" thickBot="1">
      <c r="A23" s="441">
        <v>2</v>
      </c>
      <c r="B23" s="444" t="s">
        <v>547</v>
      </c>
      <c r="C23" s="441">
        <v>7</v>
      </c>
      <c r="D23" s="387"/>
      <c r="E23" s="387"/>
    </row>
    <row r="24" spans="1:5" ht="14.25" thickBot="1">
      <c r="A24" s="435"/>
      <c r="B24" s="442" t="s">
        <v>108</v>
      </c>
      <c r="C24" s="436">
        <f>SUM(C22:C23)</f>
        <v>16</v>
      </c>
      <c r="D24" s="387"/>
      <c r="E24" s="387"/>
    </row>
  </sheetData>
  <sheetProtection/>
  <mergeCells count="2">
    <mergeCell ref="A4:E4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1">
      <selection activeCell="C42" sqref="C42"/>
    </sheetView>
  </sheetViews>
  <sheetFormatPr defaultColWidth="9.140625" defaultRowHeight="12.75"/>
  <cols>
    <col min="1" max="1" width="22.57421875" style="397" customWidth="1"/>
    <col min="2" max="2" width="15.7109375" style="397" customWidth="1"/>
    <col min="3" max="3" width="12.7109375" style="397" customWidth="1"/>
    <col min="4" max="4" width="14.421875" style="397" customWidth="1"/>
    <col min="5" max="5" width="53.7109375" style="397" customWidth="1"/>
    <col min="6" max="6" width="11.00390625" style="397" customWidth="1"/>
    <col min="7" max="7" width="13.140625" style="397" customWidth="1"/>
    <col min="8" max="8" width="13.28125" style="397" bestFit="1" customWidth="1"/>
  </cols>
  <sheetData>
    <row r="1" spans="1:5" ht="12.75">
      <c r="A1" s="692" t="s">
        <v>1268</v>
      </c>
      <c r="B1" s="692"/>
      <c r="C1" s="692"/>
      <c r="D1" s="692"/>
      <c r="E1" s="692"/>
    </row>
    <row r="3" spans="1:8" ht="12.75">
      <c r="A3" s="691" t="s">
        <v>1205</v>
      </c>
      <c r="B3" s="691"/>
      <c r="C3" s="691"/>
      <c r="D3" s="691"/>
      <c r="E3" s="417"/>
      <c r="F3" s="417"/>
      <c r="G3" s="417"/>
      <c r="H3" s="417"/>
    </row>
    <row r="5" spans="1:8" ht="14.25">
      <c r="A5" s="404" t="s">
        <v>1158</v>
      </c>
      <c r="B5" s="404" t="s">
        <v>1159</v>
      </c>
      <c r="C5" s="405" t="s">
        <v>1160</v>
      </c>
      <c r="D5" s="405" t="s">
        <v>1161</v>
      </c>
      <c r="E5" s="404" t="s">
        <v>1162</v>
      </c>
      <c r="F5" s="404" t="s">
        <v>1163</v>
      </c>
      <c r="G5" s="405" t="s">
        <v>1164</v>
      </c>
      <c r="H5" s="406" t="s">
        <v>1165</v>
      </c>
    </row>
    <row r="6" spans="1:8" s="198" customFormat="1" ht="28.5">
      <c r="A6" s="412" t="s">
        <v>138</v>
      </c>
      <c r="B6" s="412" t="s">
        <v>1170</v>
      </c>
      <c r="C6" s="513">
        <v>43837</v>
      </c>
      <c r="D6" s="513">
        <v>43882.5221875</v>
      </c>
      <c r="E6" s="412" t="s">
        <v>1174</v>
      </c>
      <c r="F6" s="412" t="s">
        <v>1167</v>
      </c>
      <c r="G6" s="513">
        <v>43909</v>
      </c>
      <c r="H6" s="514">
        <v>1414.5</v>
      </c>
    </row>
    <row r="7" spans="1:8" s="198" customFormat="1" ht="28.5">
      <c r="A7" s="412" t="s">
        <v>138</v>
      </c>
      <c r="B7" s="412" t="s">
        <v>1170</v>
      </c>
      <c r="C7" s="513">
        <v>43837</v>
      </c>
      <c r="D7" s="513">
        <v>43882.51358796296</v>
      </c>
      <c r="E7" s="412" t="s">
        <v>1174</v>
      </c>
      <c r="F7" s="412" t="s">
        <v>1167</v>
      </c>
      <c r="G7" s="513">
        <v>43908</v>
      </c>
      <c r="H7" s="514">
        <v>1414.5</v>
      </c>
    </row>
    <row r="8" spans="1:8" s="198" customFormat="1" ht="28.5">
      <c r="A8" s="412" t="s">
        <v>138</v>
      </c>
      <c r="B8" s="412" t="s">
        <v>1170</v>
      </c>
      <c r="C8" s="513">
        <v>43871</v>
      </c>
      <c r="D8" s="513">
        <v>43895.56018518518</v>
      </c>
      <c r="E8" s="412" t="s">
        <v>1175</v>
      </c>
      <c r="F8" s="412" t="s">
        <v>1167</v>
      </c>
      <c r="G8" s="513" t="s">
        <v>1206</v>
      </c>
      <c r="H8" s="514">
        <v>2193.09</v>
      </c>
    </row>
    <row r="9" spans="1:8" s="198" customFormat="1" ht="28.5">
      <c r="A9" s="412" t="s">
        <v>140</v>
      </c>
      <c r="B9" s="412" t="s">
        <v>1168</v>
      </c>
      <c r="C9" s="513">
        <v>44039</v>
      </c>
      <c r="D9" s="513">
        <v>44040.50003472222</v>
      </c>
      <c r="E9" s="412" t="s">
        <v>1176</v>
      </c>
      <c r="F9" s="412" t="s">
        <v>1167</v>
      </c>
      <c r="G9" s="513" t="s">
        <v>1207</v>
      </c>
      <c r="H9" s="514">
        <v>420</v>
      </c>
    </row>
    <row r="10" spans="1:8" s="198" customFormat="1" ht="28.5">
      <c r="A10" s="412" t="s">
        <v>138</v>
      </c>
      <c r="B10" s="412" t="s">
        <v>1169</v>
      </c>
      <c r="C10" s="513">
        <v>44118</v>
      </c>
      <c r="D10" s="513">
        <v>44196.43236111111</v>
      </c>
      <c r="E10" s="412" t="s">
        <v>1215</v>
      </c>
      <c r="F10" s="412" t="s">
        <v>1167</v>
      </c>
      <c r="G10" s="513">
        <v>44217</v>
      </c>
      <c r="H10" s="514">
        <v>1366.57</v>
      </c>
    </row>
    <row r="11" spans="1:8" s="410" customFormat="1" ht="28.5">
      <c r="A11" s="407" t="s">
        <v>138</v>
      </c>
      <c r="B11" s="407" t="s">
        <v>1170</v>
      </c>
      <c r="C11" s="408">
        <v>44248</v>
      </c>
      <c r="D11" s="408">
        <v>44249.568391203706</v>
      </c>
      <c r="E11" s="407" t="s">
        <v>1181</v>
      </c>
      <c r="F11" s="407" t="s">
        <v>1167</v>
      </c>
      <c r="G11" s="408">
        <v>44257</v>
      </c>
      <c r="H11" s="409">
        <v>3922.39</v>
      </c>
    </row>
    <row r="12" spans="1:8" s="410" customFormat="1" ht="28.5">
      <c r="A12" s="407" t="s">
        <v>138</v>
      </c>
      <c r="B12" s="407" t="s">
        <v>1170</v>
      </c>
      <c r="C12" s="408">
        <v>44272</v>
      </c>
      <c r="D12" s="408">
        <v>44517.41903935185</v>
      </c>
      <c r="E12" s="407" t="s">
        <v>1182</v>
      </c>
      <c r="F12" s="407" t="s">
        <v>1167</v>
      </c>
      <c r="G12" s="408">
        <v>44518</v>
      </c>
      <c r="H12" s="409">
        <v>900</v>
      </c>
    </row>
    <row r="13" spans="1:8" s="410" customFormat="1" ht="28.5">
      <c r="A13" s="407" t="s">
        <v>1173</v>
      </c>
      <c r="B13" s="407" t="s">
        <v>1168</v>
      </c>
      <c r="C13" s="408">
        <v>44298</v>
      </c>
      <c r="D13" s="408">
        <v>44299.291597222225</v>
      </c>
      <c r="E13" s="407" t="s">
        <v>1183</v>
      </c>
      <c r="F13" s="407" t="s">
        <v>1167</v>
      </c>
      <c r="G13" s="408" t="s">
        <v>1208</v>
      </c>
      <c r="H13" s="409">
        <v>586</v>
      </c>
    </row>
    <row r="14" spans="1:8" s="410" customFormat="1" ht="28.5">
      <c r="A14" s="407" t="s">
        <v>138</v>
      </c>
      <c r="B14" s="407" t="s">
        <v>1169</v>
      </c>
      <c r="C14" s="408">
        <v>44320</v>
      </c>
      <c r="D14" s="408">
        <v>44334.612175925926</v>
      </c>
      <c r="E14" s="407" t="s">
        <v>1184</v>
      </c>
      <c r="F14" s="407" t="s">
        <v>1167</v>
      </c>
      <c r="G14" s="408">
        <v>44468</v>
      </c>
      <c r="H14" s="409">
        <v>1436.56</v>
      </c>
    </row>
    <row r="15" spans="1:8" s="410" customFormat="1" ht="28.5">
      <c r="A15" s="407" t="s">
        <v>138</v>
      </c>
      <c r="B15" s="407" t="s">
        <v>1170</v>
      </c>
      <c r="C15" s="408">
        <v>44326</v>
      </c>
      <c r="D15" s="408">
        <v>44334.60290509259</v>
      </c>
      <c r="E15" s="407" t="s">
        <v>1185</v>
      </c>
      <c r="F15" s="407" t="s">
        <v>1167</v>
      </c>
      <c r="G15" s="408">
        <v>44342</v>
      </c>
      <c r="H15" s="409">
        <v>9103.48</v>
      </c>
    </row>
    <row r="16" spans="1:8" s="410" customFormat="1" ht="28.5">
      <c r="A16" s="407" t="s">
        <v>138</v>
      </c>
      <c r="B16" s="407" t="s">
        <v>1172</v>
      </c>
      <c r="C16" s="408">
        <v>44327</v>
      </c>
      <c r="D16" s="408">
        <v>44515.306921296295</v>
      </c>
      <c r="E16" s="407" t="s">
        <v>1180</v>
      </c>
      <c r="F16" s="407" t="s">
        <v>1167</v>
      </c>
      <c r="G16" s="408">
        <v>44544</v>
      </c>
      <c r="H16" s="409">
        <v>2000</v>
      </c>
    </row>
    <row r="17" spans="1:8" s="410" customFormat="1" ht="42.75">
      <c r="A17" s="407" t="s">
        <v>237</v>
      </c>
      <c r="B17" s="407" t="s">
        <v>1170</v>
      </c>
      <c r="C17" s="408">
        <v>44392</v>
      </c>
      <c r="D17" s="408">
        <v>44392.6359375</v>
      </c>
      <c r="E17" s="407" t="s">
        <v>1186</v>
      </c>
      <c r="F17" s="407" t="s">
        <v>1167</v>
      </c>
      <c r="G17" s="408">
        <v>44421</v>
      </c>
      <c r="H17" s="409">
        <v>6903.39</v>
      </c>
    </row>
    <row r="18" spans="1:8" s="410" customFormat="1" ht="28.5">
      <c r="A18" s="407" t="s">
        <v>238</v>
      </c>
      <c r="B18" s="407" t="s">
        <v>1170</v>
      </c>
      <c r="C18" s="408">
        <v>44392</v>
      </c>
      <c r="D18" s="408">
        <v>44393.39193287037</v>
      </c>
      <c r="E18" s="407" t="s">
        <v>1187</v>
      </c>
      <c r="F18" s="407" t="s">
        <v>1167</v>
      </c>
      <c r="G18" s="408" t="s">
        <v>1209</v>
      </c>
      <c r="H18" s="409">
        <v>9870.88</v>
      </c>
    </row>
    <row r="19" spans="1:8" s="410" customFormat="1" ht="28.5">
      <c r="A19" s="407" t="s">
        <v>138</v>
      </c>
      <c r="B19" s="407" t="s">
        <v>1172</v>
      </c>
      <c r="C19" s="408">
        <v>44399</v>
      </c>
      <c r="D19" s="408">
        <v>44447.49497685185</v>
      </c>
      <c r="E19" s="407" t="s">
        <v>1188</v>
      </c>
      <c r="F19" s="407" t="s">
        <v>1167</v>
      </c>
      <c r="G19" s="408" t="s">
        <v>1210</v>
      </c>
      <c r="H19" s="409">
        <v>21033</v>
      </c>
    </row>
    <row r="20" spans="1:8" s="410" customFormat="1" ht="28.5">
      <c r="A20" s="407" t="s">
        <v>138</v>
      </c>
      <c r="B20" s="407" t="s">
        <v>1166</v>
      </c>
      <c r="C20" s="408">
        <v>44448</v>
      </c>
      <c r="D20" s="408">
        <v>44452.36824074074</v>
      </c>
      <c r="E20" s="407" t="s">
        <v>1189</v>
      </c>
      <c r="F20" s="407" t="s">
        <v>1167</v>
      </c>
      <c r="G20" s="408">
        <v>44553</v>
      </c>
      <c r="H20" s="409">
        <v>2364.64</v>
      </c>
    </row>
    <row r="21" spans="1:8" s="410" customFormat="1" ht="42.75">
      <c r="A21" s="407" t="s">
        <v>1190</v>
      </c>
      <c r="B21" s="407" t="s">
        <v>1170</v>
      </c>
      <c r="C21" s="408">
        <v>44609</v>
      </c>
      <c r="D21" s="408">
        <v>44610.60606481481</v>
      </c>
      <c r="E21" s="407" t="s">
        <v>1191</v>
      </c>
      <c r="F21" s="407" t="s">
        <v>1167</v>
      </c>
      <c r="G21" s="408">
        <v>44625</v>
      </c>
      <c r="H21" s="409">
        <v>1638.66</v>
      </c>
    </row>
    <row r="22" spans="1:8" s="410" customFormat="1" ht="28.5">
      <c r="A22" s="407" t="s">
        <v>138</v>
      </c>
      <c r="B22" s="407" t="s">
        <v>1169</v>
      </c>
      <c r="C22" s="408">
        <v>44609</v>
      </c>
      <c r="D22" s="408">
        <v>44615.39016203704</v>
      </c>
      <c r="E22" s="407" t="s">
        <v>1192</v>
      </c>
      <c r="F22" s="407" t="s">
        <v>1167</v>
      </c>
      <c r="G22" s="408">
        <v>44658</v>
      </c>
      <c r="H22" s="409">
        <v>7243.37</v>
      </c>
    </row>
    <row r="23" spans="1:8" s="410" customFormat="1" ht="42.75">
      <c r="A23" s="407" t="s">
        <v>1193</v>
      </c>
      <c r="B23" s="407" t="s">
        <v>1170</v>
      </c>
      <c r="C23" s="408">
        <v>44714</v>
      </c>
      <c r="D23" s="408">
        <v>44718.33253472222</v>
      </c>
      <c r="E23" s="407" t="s">
        <v>1194</v>
      </c>
      <c r="F23" s="407" t="s">
        <v>1167</v>
      </c>
      <c r="G23" s="408" t="s">
        <v>1211</v>
      </c>
      <c r="H23" s="409">
        <v>37724.87</v>
      </c>
    </row>
    <row r="24" spans="1:8" s="410" customFormat="1" ht="28.5">
      <c r="A24" s="407" t="s">
        <v>138</v>
      </c>
      <c r="B24" s="407" t="s">
        <v>1170</v>
      </c>
      <c r="C24" s="408">
        <v>44748</v>
      </c>
      <c r="D24" s="408">
        <v>44769.587488425925</v>
      </c>
      <c r="E24" s="407" t="s">
        <v>1195</v>
      </c>
      <c r="F24" s="407" t="s">
        <v>1167</v>
      </c>
      <c r="G24" s="408">
        <v>44852</v>
      </c>
      <c r="H24" s="409">
        <v>3444</v>
      </c>
    </row>
    <row r="25" spans="1:8" s="410" customFormat="1" ht="42.75">
      <c r="A25" s="407" t="s">
        <v>1196</v>
      </c>
      <c r="B25" s="407" t="s">
        <v>1168</v>
      </c>
      <c r="C25" s="408">
        <v>44936</v>
      </c>
      <c r="D25" s="408">
        <v>44953.56789351852</v>
      </c>
      <c r="E25" s="407" t="s">
        <v>1197</v>
      </c>
      <c r="F25" s="407" t="s">
        <v>1167</v>
      </c>
      <c r="G25" s="408" t="s">
        <v>1202</v>
      </c>
      <c r="H25" s="409">
        <v>800.02</v>
      </c>
    </row>
    <row r="26" spans="1:8" s="410" customFormat="1" ht="42.75">
      <c r="A26" s="407" t="s">
        <v>1196</v>
      </c>
      <c r="B26" s="407" t="s">
        <v>1168</v>
      </c>
      <c r="C26" s="408">
        <v>44957</v>
      </c>
      <c r="D26" s="408">
        <v>44963.38496527778</v>
      </c>
      <c r="E26" s="407" t="s">
        <v>1198</v>
      </c>
      <c r="F26" s="407" t="s">
        <v>1167</v>
      </c>
      <c r="G26" s="408" t="s">
        <v>1212</v>
      </c>
      <c r="H26" s="409">
        <v>340</v>
      </c>
    </row>
    <row r="27" spans="1:8" s="410" customFormat="1" ht="42.75">
      <c r="A27" s="407" t="s">
        <v>1196</v>
      </c>
      <c r="B27" s="407" t="s">
        <v>1168</v>
      </c>
      <c r="C27" s="408">
        <v>44973</v>
      </c>
      <c r="D27" s="408">
        <v>44980.558171296296</v>
      </c>
      <c r="E27" s="407" t="s">
        <v>1199</v>
      </c>
      <c r="F27" s="407" t="s">
        <v>1167</v>
      </c>
      <c r="G27" s="408">
        <v>45000</v>
      </c>
      <c r="H27" s="409">
        <v>601.85</v>
      </c>
    </row>
    <row r="28" spans="1:8" s="410" customFormat="1" ht="28.5">
      <c r="A28" s="407" t="s">
        <v>138</v>
      </c>
      <c r="B28" s="407" t="s">
        <v>1166</v>
      </c>
      <c r="C28" s="408">
        <v>44981</v>
      </c>
      <c r="D28" s="408">
        <v>45042.62128472222</v>
      </c>
      <c r="E28" s="407" t="s">
        <v>1269</v>
      </c>
      <c r="F28" s="511" t="s">
        <v>1167</v>
      </c>
      <c r="G28" s="408">
        <v>45082</v>
      </c>
      <c r="H28" s="409">
        <v>808.31</v>
      </c>
    </row>
    <row r="30" spans="7:8" ht="12.75">
      <c r="G30" s="402" t="s">
        <v>108</v>
      </c>
      <c r="H30" s="403">
        <f>SUM(H6:H29)</f>
        <v>117530.08</v>
      </c>
    </row>
    <row r="31" spans="1:4" ht="12.75">
      <c r="A31" s="411" t="s">
        <v>1213</v>
      </c>
      <c r="B31" s="411" t="s">
        <v>1214</v>
      </c>
      <c r="C31" s="516"/>
      <c r="D31" s="517"/>
    </row>
    <row r="32" spans="1:4" ht="14.25">
      <c r="A32" s="412" t="s">
        <v>1169</v>
      </c>
      <c r="B32" s="414">
        <f>SUM(H10,H14,H22)</f>
        <v>10046.5</v>
      </c>
      <c r="C32" s="518"/>
      <c r="D32" s="517"/>
    </row>
    <row r="33" spans="1:4" ht="14.25">
      <c r="A33" s="413" t="s">
        <v>1166</v>
      </c>
      <c r="B33" s="414">
        <f>SUM(H20,H28)</f>
        <v>3172.95</v>
      </c>
      <c r="C33" s="519"/>
      <c r="D33" s="517"/>
    </row>
    <row r="34" spans="1:4" ht="28.5">
      <c r="A34" s="413" t="s">
        <v>1170</v>
      </c>
      <c r="B34" s="414">
        <f>SUM(H6:H8,H11:H12,H15,H17:H18,H21,H23:H24)</f>
        <v>78529.76000000001</v>
      </c>
      <c r="C34" s="518"/>
      <c r="D34" s="517"/>
    </row>
    <row r="35" spans="1:4" ht="14.25">
      <c r="A35" s="413" t="s">
        <v>1168</v>
      </c>
      <c r="B35" s="414">
        <f>SUM(H9,H13,H25,H26,H27)</f>
        <v>2747.87</v>
      </c>
      <c r="C35" s="518"/>
      <c r="D35" s="517"/>
    </row>
    <row r="36" spans="1:8" ht="14.25">
      <c r="A36" s="413" t="s">
        <v>1172</v>
      </c>
      <c r="B36" s="415">
        <f>SUM(H19,H16)</f>
        <v>23033</v>
      </c>
      <c r="C36" s="520"/>
      <c r="D36" s="521"/>
      <c r="E36" s="395"/>
      <c r="F36" s="395"/>
      <c r="G36" s="395"/>
      <c r="H36" s="396"/>
    </row>
    <row r="39" spans="1:8" ht="12.75">
      <c r="A39" s="691" t="s">
        <v>1204</v>
      </c>
      <c r="B39" s="691"/>
      <c r="C39" s="691"/>
      <c r="D39" s="691"/>
      <c r="E39" s="417"/>
      <c r="F39" s="417"/>
      <c r="G39" s="417"/>
      <c r="H39" s="417"/>
    </row>
    <row r="41" spans="1:8" ht="14.25">
      <c r="A41" s="404" t="s">
        <v>1158</v>
      </c>
      <c r="B41" s="404" t="s">
        <v>1159</v>
      </c>
      <c r="C41" s="405" t="s">
        <v>1160</v>
      </c>
      <c r="D41" s="405" t="s">
        <v>1161</v>
      </c>
      <c r="E41" s="404" t="s">
        <v>1162</v>
      </c>
      <c r="F41" s="404" t="s">
        <v>1163</v>
      </c>
      <c r="G41" s="405" t="s">
        <v>1164</v>
      </c>
      <c r="H41" s="406" t="s">
        <v>1165</v>
      </c>
    </row>
    <row r="42" spans="1:8" s="401" customFormat="1" ht="28.5">
      <c r="A42" s="398" t="s">
        <v>138</v>
      </c>
      <c r="B42" s="416" t="s">
        <v>1171</v>
      </c>
      <c r="C42" s="399">
        <v>44067</v>
      </c>
      <c r="D42" s="399">
        <v>44068.54597222222</v>
      </c>
      <c r="E42" s="398" t="s">
        <v>1177</v>
      </c>
      <c r="F42" s="398" t="s">
        <v>1167</v>
      </c>
      <c r="G42" s="399">
        <v>44186</v>
      </c>
      <c r="H42" s="400">
        <v>2808</v>
      </c>
    </row>
    <row r="43" spans="1:8" s="401" customFormat="1" ht="28.5">
      <c r="A43" s="398" t="s">
        <v>138</v>
      </c>
      <c r="B43" s="416" t="s">
        <v>1171</v>
      </c>
      <c r="C43" s="399">
        <v>44068</v>
      </c>
      <c r="D43" s="399">
        <v>44068.57809027778</v>
      </c>
      <c r="E43" s="398" t="s">
        <v>1178</v>
      </c>
      <c r="F43" s="398" t="s">
        <v>1167</v>
      </c>
      <c r="G43" s="399">
        <v>44127</v>
      </c>
      <c r="H43" s="400">
        <v>4428</v>
      </c>
    </row>
    <row r="44" spans="1:8" s="401" customFormat="1" ht="28.5">
      <c r="A44" s="398" t="s">
        <v>143</v>
      </c>
      <c r="B44" s="416" t="s">
        <v>1171</v>
      </c>
      <c r="C44" s="399">
        <v>44193</v>
      </c>
      <c r="D44" s="399">
        <v>44203.53675925926</v>
      </c>
      <c r="E44" s="398" t="s">
        <v>1179</v>
      </c>
      <c r="F44" s="398" t="s">
        <v>1167</v>
      </c>
      <c r="G44" s="399">
        <v>44222</v>
      </c>
      <c r="H44" s="400">
        <v>3771.12</v>
      </c>
    </row>
    <row r="45" spans="1:8" s="401" customFormat="1" ht="28.5">
      <c r="A45" s="398" t="s">
        <v>138</v>
      </c>
      <c r="B45" s="416" t="s">
        <v>1171</v>
      </c>
      <c r="C45" s="399">
        <v>44979</v>
      </c>
      <c r="D45" s="399">
        <v>44985.375231481485</v>
      </c>
      <c r="E45" s="398" t="s">
        <v>1200</v>
      </c>
      <c r="F45" s="398" t="s">
        <v>1167</v>
      </c>
      <c r="G45" s="399">
        <v>45007</v>
      </c>
      <c r="H45" s="400">
        <v>1429.57</v>
      </c>
    </row>
    <row r="46" spans="1:8" s="401" customFormat="1" ht="28.5">
      <c r="A46" s="398" t="s">
        <v>138</v>
      </c>
      <c r="B46" s="416" t="s">
        <v>1203</v>
      </c>
      <c r="C46" s="399">
        <v>44979</v>
      </c>
      <c r="D46" s="399">
        <v>44985.375231481485</v>
      </c>
      <c r="E46" s="398" t="s">
        <v>1200</v>
      </c>
      <c r="F46" s="398" t="s">
        <v>1167</v>
      </c>
      <c r="G46" s="399"/>
      <c r="H46" s="400">
        <v>1555</v>
      </c>
    </row>
    <row r="47" spans="1:8" s="401" customFormat="1" ht="28.5">
      <c r="A47" s="398" t="s">
        <v>138</v>
      </c>
      <c r="B47" s="416" t="s">
        <v>1171</v>
      </c>
      <c r="C47" s="399">
        <v>45016</v>
      </c>
      <c r="D47" s="399">
        <v>45029.45715277778</v>
      </c>
      <c r="E47" s="398" t="s">
        <v>1201</v>
      </c>
      <c r="F47" s="512" t="s">
        <v>1167</v>
      </c>
      <c r="G47" s="399">
        <v>45082</v>
      </c>
      <c r="H47" s="400">
        <v>2687.5</v>
      </c>
    </row>
    <row r="49" spans="7:8" ht="12.75">
      <c r="G49" s="402" t="s">
        <v>108</v>
      </c>
      <c r="H49" s="403">
        <f>SUM(H42:H48)</f>
        <v>16679.19</v>
      </c>
    </row>
    <row r="51" spans="1:3" ht="12.75">
      <c r="A51" s="411" t="s">
        <v>1213</v>
      </c>
      <c r="B51" s="411" t="s">
        <v>1214</v>
      </c>
      <c r="C51" s="516"/>
    </row>
    <row r="52" spans="1:3" ht="14.25">
      <c r="A52" s="412" t="s">
        <v>1171</v>
      </c>
      <c r="B52" s="414">
        <f>SUM(H47,H42:H45)</f>
        <v>15124.189999999999</v>
      </c>
      <c r="C52" s="518"/>
    </row>
    <row r="53" spans="1:3" ht="14.25">
      <c r="A53" s="413" t="s">
        <v>1203</v>
      </c>
      <c r="B53" s="414">
        <f>SUM(H46)</f>
        <v>1555</v>
      </c>
      <c r="C53" s="519"/>
    </row>
  </sheetData>
  <sheetProtection/>
  <mergeCells count="3">
    <mergeCell ref="A39:D39"/>
    <mergeCell ref="A3:D3"/>
    <mergeCell ref="A1:E1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Renata Kozakowska</cp:lastModifiedBy>
  <cp:lastPrinted>2023-05-31T12:38:52Z</cp:lastPrinted>
  <dcterms:created xsi:type="dcterms:W3CDTF">2003-03-13T10:23:20Z</dcterms:created>
  <dcterms:modified xsi:type="dcterms:W3CDTF">2023-06-14T07:09:43Z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